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desktop\Obiettivo strategico 2021\Lavoro 2021 e vecchio 2020\Tabelle e istruzioni per il 2021\File excel per elaborazioni 2021\4 - 1 - MIT  - Incidentalità in Italia\4 - MIT - Tabelle Incidentalità in Italia\"/>
    </mc:Choice>
  </mc:AlternateContent>
  <xr:revisionPtr revIDLastSave="0" documentId="13_ncr:1_{8B15F13E-5E87-41D4-BBB9-CB2E476BAB3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ab. RF.IS.1.4.1a-b-c-d" sheetId="1" r:id="rId1"/>
    <sheet name="RF.IS.1.4.1b" sheetId="2" state="hidden" r:id="rId2"/>
    <sheet name="RF.IS.1.4.1c" sheetId="3" state="hidden" r:id="rId3"/>
    <sheet name="RF.IS.1.4.1d" sheetId="4" state="hidden" r:id="rId4"/>
    <sheet name="ISTAT 16 senza IncMort" sheetId="5" state="hidden" r:id="rId5"/>
    <sheet name="2016 da spss" sheetId="6" state="hidden" r:id="rId6"/>
    <sheet name="DAti senza IM + im DA SPSS" sheetId="7" state="hidden" r:id="rId7"/>
    <sheet name="2018 con spss" sheetId="8" state="hidden" r:id="rId8"/>
    <sheet name="2019 con spss" sheetId="9" r:id="rId9"/>
    <sheet name="2020 con spss" sheetId="11" state="hidden" r:id="rId10"/>
    <sheet name="ISTAT per confronto" sheetId="10" state="hidden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384" i="1" l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400" i="1"/>
  <c r="V401" i="1"/>
  <c r="V402" i="1"/>
  <c r="V403" i="1"/>
  <c r="V404" i="1"/>
  <c r="V383" i="1"/>
  <c r="U376" i="1"/>
  <c r="U375" i="1"/>
  <c r="U374" i="1"/>
  <c r="U373" i="1"/>
  <c r="Y457" i="1" s="1"/>
  <c r="U372" i="1"/>
  <c r="U371" i="1"/>
  <c r="U370" i="1"/>
  <c r="U369" i="1"/>
  <c r="U453" i="1" s="1"/>
  <c r="U367" i="1"/>
  <c r="U366" i="1"/>
  <c r="U365" i="1"/>
  <c r="U364" i="1"/>
  <c r="W448" i="1" s="1"/>
  <c r="U362" i="1"/>
  <c r="U361" i="1"/>
  <c r="U360" i="1"/>
  <c r="U359" i="1"/>
  <c r="W443" i="1" s="1"/>
  <c r="U358" i="1"/>
  <c r="U357" i="1"/>
  <c r="U356" i="1"/>
  <c r="U355" i="1"/>
  <c r="U363" i="1" s="1"/>
  <c r="U446" i="1"/>
  <c r="U450" i="1"/>
  <c r="U454" i="1"/>
  <c r="U458" i="1"/>
  <c r="V319" i="1"/>
  <c r="BJ268" i="1"/>
  <c r="BJ269" i="1"/>
  <c r="BJ270" i="1"/>
  <c r="BJ271" i="1"/>
  <c r="BJ272" i="1"/>
  <c r="BJ273" i="1"/>
  <c r="BJ274" i="1"/>
  <c r="BJ275" i="1"/>
  <c r="BJ276" i="1"/>
  <c r="BJ277" i="1"/>
  <c r="BJ278" i="1"/>
  <c r="BJ279" i="1"/>
  <c r="BJ280" i="1"/>
  <c r="BJ281" i="1"/>
  <c r="BJ282" i="1"/>
  <c r="BJ283" i="1"/>
  <c r="BJ284" i="1"/>
  <c r="BJ285" i="1"/>
  <c r="BJ286" i="1"/>
  <c r="BJ287" i="1"/>
  <c r="BJ288" i="1"/>
  <c r="BJ289" i="1"/>
  <c r="BJ290" i="1"/>
  <c r="BJ267" i="1"/>
  <c r="U258" i="1"/>
  <c r="U257" i="1"/>
  <c r="U256" i="1"/>
  <c r="Y343" i="1" s="1"/>
  <c r="U255" i="1"/>
  <c r="W342" i="1" s="1"/>
  <c r="U254" i="1"/>
  <c r="U253" i="1"/>
  <c r="U252" i="1"/>
  <c r="U251" i="1"/>
  <c r="Y338" i="1" s="1"/>
  <c r="U249" i="1"/>
  <c r="U248" i="1"/>
  <c r="W335" i="1" s="1"/>
  <c r="U247" i="1"/>
  <c r="W334" i="1" s="1"/>
  <c r="U246" i="1"/>
  <c r="U250" i="1" s="1"/>
  <c r="U244" i="1"/>
  <c r="U243" i="1"/>
  <c r="W330" i="1" s="1"/>
  <c r="U242" i="1"/>
  <c r="W329" i="1" s="1"/>
  <c r="U241" i="1"/>
  <c r="Y328" i="1" s="1"/>
  <c r="U240" i="1"/>
  <c r="U239" i="1"/>
  <c r="Y326" i="1" s="1"/>
  <c r="U238" i="1"/>
  <c r="W325" i="1" s="1"/>
  <c r="U237" i="1"/>
  <c r="U245" i="1" s="1"/>
  <c r="R201" i="1"/>
  <c r="S201" i="1"/>
  <c r="T201" i="1"/>
  <c r="U201" i="1"/>
  <c r="Q457" i="1"/>
  <c r="Q453" i="1"/>
  <c r="Q449" i="1"/>
  <c r="Q445" i="1"/>
  <c r="Q441" i="1"/>
  <c r="Q376" i="1"/>
  <c r="R460" i="1" s="1"/>
  <c r="Q375" i="1"/>
  <c r="Q459" i="1" s="1"/>
  <c r="Q374" i="1"/>
  <c r="R458" i="1" s="1"/>
  <c r="Q373" i="1"/>
  <c r="Q372" i="1"/>
  <c r="R456" i="1" s="1"/>
  <c r="Q371" i="1"/>
  <c r="Q455" i="1" s="1"/>
  <c r="Q370" i="1"/>
  <c r="R454" i="1" s="1"/>
  <c r="Q369" i="1"/>
  <c r="Q367" i="1"/>
  <c r="Q451" i="1" s="1"/>
  <c r="Q366" i="1"/>
  <c r="R450" i="1" s="1"/>
  <c r="Q365" i="1"/>
  <c r="Q364" i="1"/>
  <c r="R448" i="1" s="1"/>
  <c r="Q363" i="1"/>
  <c r="Q362" i="1"/>
  <c r="R446" i="1" s="1"/>
  <c r="Q361" i="1"/>
  <c r="Q360" i="1"/>
  <c r="R444" i="1" s="1"/>
  <c r="Q359" i="1"/>
  <c r="Q358" i="1"/>
  <c r="R442" i="1" s="1"/>
  <c r="Q357" i="1"/>
  <c r="Q356" i="1"/>
  <c r="R440" i="1" s="1"/>
  <c r="Q355" i="1"/>
  <c r="Q439" i="1" s="1"/>
  <c r="Q346" i="1"/>
  <c r="R345" i="1"/>
  <c r="Q345" i="1"/>
  <c r="R344" i="1"/>
  <c r="Q344" i="1"/>
  <c r="R343" i="1"/>
  <c r="Q343" i="1"/>
  <c r="R342" i="1"/>
  <c r="Q342" i="1"/>
  <c r="R341" i="1"/>
  <c r="Q341" i="1"/>
  <c r="R340" i="1"/>
  <c r="Q340" i="1"/>
  <c r="R339" i="1"/>
  <c r="Q339" i="1"/>
  <c r="R338" i="1"/>
  <c r="Q338" i="1"/>
  <c r="R336" i="1"/>
  <c r="Q336" i="1"/>
  <c r="R335" i="1"/>
  <c r="Q335" i="1"/>
  <c r="R334" i="1"/>
  <c r="Q334" i="1"/>
  <c r="R333" i="1"/>
  <c r="Q333" i="1"/>
  <c r="R331" i="1"/>
  <c r="Q331" i="1"/>
  <c r="R330" i="1"/>
  <c r="Q330" i="1"/>
  <c r="R329" i="1"/>
  <c r="Q329" i="1"/>
  <c r="R328" i="1"/>
  <c r="Q328" i="1"/>
  <c r="R327" i="1"/>
  <c r="Q327" i="1"/>
  <c r="R326" i="1"/>
  <c r="Q326" i="1"/>
  <c r="R325" i="1"/>
  <c r="Q325" i="1"/>
  <c r="R324" i="1"/>
  <c r="Q324" i="1"/>
  <c r="Q259" i="1"/>
  <c r="Q250" i="1"/>
  <c r="R337" i="1" s="1"/>
  <c r="Q245" i="1"/>
  <c r="Q260" i="1" s="1"/>
  <c r="BD228" i="1"/>
  <c r="AU228" i="1"/>
  <c r="BD227" i="1"/>
  <c r="AU227" i="1"/>
  <c r="AE227" i="1"/>
  <c r="BD226" i="1"/>
  <c r="AU226" i="1"/>
  <c r="AE226" i="1"/>
  <c r="R226" i="1"/>
  <c r="Q226" i="1"/>
  <c r="BD225" i="1"/>
  <c r="AU225" i="1"/>
  <c r="AE225" i="1"/>
  <c r="R225" i="1"/>
  <c r="Q225" i="1"/>
  <c r="BD224" i="1"/>
  <c r="AU224" i="1"/>
  <c r="AE224" i="1"/>
  <c r="R224" i="1"/>
  <c r="Q224" i="1"/>
  <c r="BD223" i="1"/>
  <c r="AU223" i="1"/>
  <c r="AE223" i="1"/>
  <c r="R223" i="1"/>
  <c r="Q223" i="1"/>
  <c r="BD222" i="1"/>
  <c r="AU222" i="1"/>
  <c r="AE222" i="1"/>
  <c r="R222" i="1"/>
  <c r="Q222" i="1"/>
  <c r="BD221" i="1"/>
  <c r="AU221" i="1"/>
  <c r="AE221" i="1"/>
  <c r="R221" i="1"/>
  <c r="Q221" i="1"/>
  <c r="BD220" i="1"/>
  <c r="AU220" i="1"/>
  <c r="AE220" i="1"/>
  <c r="R220" i="1"/>
  <c r="Q220" i="1"/>
  <c r="BD219" i="1"/>
  <c r="AU219" i="1"/>
  <c r="AE219" i="1"/>
  <c r="R219" i="1"/>
  <c r="Q219" i="1"/>
  <c r="BD218" i="1"/>
  <c r="AU218" i="1"/>
  <c r="BD217" i="1"/>
  <c r="AU217" i="1"/>
  <c r="AE217" i="1"/>
  <c r="R217" i="1"/>
  <c r="Q217" i="1"/>
  <c r="BD216" i="1"/>
  <c r="AU216" i="1"/>
  <c r="AE216" i="1"/>
  <c r="R216" i="1"/>
  <c r="Q216" i="1"/>
  <c r="BD215" i="1"/>
  <c r="AU215" i="1"/>
  <c r="AE215" i="1"/>
  <c r="R215" i="1"/>
  <c r="Q215" i="1"/>
  <c r="BD214" i="1"/>
  <c r="AU214" i="1"/>
  <c r="AE214" i="1"/>
  <c r="R214" i="1"/>
  <c r="Q214" i="1"/>
  <c r="BD213" i="1"/>
  <c r="AU213" i="1"/>
  <c r="BD212" i="1"/>
  <c r="AU212" i="1"/>
  <c r="AE212" i="1"/>
  <c r="R212" i="1"/>
  <c r="Q212" i="1"/>
  <c r="BD211" i="1"/>
  <c r="AU211" i="1"/>
  <c r="AE211" i="1"/>
  <c r="R211" i="1"/>
  <c r="Q211" i="1"/>
  <c r="BD210" i="1"/>
  <c r="AU210" i="1"/>
  <c r="AE210" i="1"/>
  <c r="R210" i="1"/>
  <c r="Q210" i="1"/>
  <c r="BD209" i="1"/>
  <c r="AU209" i="1"/>
  <c r="AE209" i="1"/>
  <c r="R209" i="1"/>
  <c r="Q209" i="1"/>
  <c r="BD208" i="1"/>
  <c r="AU208" i="1"/>
  <c r="AE208" i="1"/>
  <c r="R208" i="1"/>
  <c r="Q208" i="1"/>
  <c r="BD207" i="1"/>
  <c r="AU207" i="1"/>
  <c r="AE207" i="1"/>
  <c r="R207" i="1"/>
  <c r="Q207" i="1"/>
  <c r="BD206" i="1"/>
  <c r="AU206" i="1"/>
  <c r="AE206" i="1"/>
  <c r="R206" i="1"/>
  <c r="Q206" i="1"/>
  <c r="BD205" i="1"/>
  <c r="AU205" i="1"/>
  <c r="AE205" i="1"/>
  <c r="R205" i="1"/>
  <c r="Q205" i="1"/>
  <c r="Q170" i="1"/>
  <c r="Q169" i="1"/>
  <c r="BI169" i="1" s="1"/>
  <c r="Q168" i="1"/>
  <c r="Q167" i="1"/>
  <c r="Q166" i="1"/>
  <c r="Q165" i="1"/>
  <c r="Q164" i="1"/>
  <c r="Q163" i="1"/>
  <c r="Q161" i="1"/>
  <c r="BI161" i="1" s="1"/>
  <c r="Q160" i="1"/>
  <c r="Q159" i="1"/>
  <c r="Q158" i="1"/>
  <c r="Q156" i="1"/>
  <c r="Q155" i="1"/>
  <c r="Q154" i="1"/>
  <c r="Q153" i="1"/>
  <c r="BI153" i="1" s="1"/>
  <c r="Q152" i="1"/>
  <c r="Q151" i="1"/>
  <c r="Q150" i="1"/>
  <c r="Q149" i="1"/>
  <c r="BI149" i="1" s="1"/>
  <c r="Q143" i="1"/>
  <c r="R227" i="1" s="1"/>
  <c r="Q134" i="1"/>
  <c r="AE218" i="1" s="1"/>
  <c r="Q129" i="1"/>
  <c r="Q144" i="1" s="1"/>
  <c r="Q111" i="1"/>
  <c r="AR110" i="1"/>
  <c r="AO110" i="1"/>
  <c r="R110" i="1"/>
  <c r="Q110" i="1"/>
  <c r="AR109" i="1"/>
  <c r="AO109" i="1"/>
  <c r="R109" i="1"/>
  <c r="Q109" i="1"/>
  <c r="AR108" i="1"/>
  <c r="AO108" i="1"/>
  <c r="R108" i="1"/>
  <c r="Q108" i="1"/>
  <c r="AR107" i="1"/>
  <c r="AO107" i="1"/>
  <c r="R107" i="1"/>
  <c r="Q107" i="1"/>
  <c r="AR106" i="1"/>
  <c r="AO106" i="1"/>
  <c r="R106" i="1"/>
  <c r="Q106" i="1"/>
  <c r="AR105" i="1"/>
  <c r="AO105" i="1"/>
  <c r="R105" i="1"/>
  <c r="Q105" i="1"/>
  <c r="AR104" i="1"/>
  <c r="AO104" i="1"/>
  <c r="R104" i="1"/>
  <c r="Q104" i="1"/>
  <c r="AR103" i="1"/>
  <c r="AO103" i="1"/>
  <c r="R103" i="1"/>
  <c r="Q103" i="1"/>
  <c r="Q102" i="1"/>
  <c r="AR101" i="1"/>
  <c r="AO101" i="1"/>
  <c r="R101" i="1"/>
  <c r="Q101" i="1"/>
  <c r="AR100" i="1"/>
  <c r="AO100" i="1"/>
  <c r="R100" i="1"/>
  <c r="Q100" i="1"/>
  <c r="AR99" i="1"/>
  <c r="AO99" i="1"/>
  <c r="R99" i="1"/>
  <c r="Q99" i="1"/>
  <c r="AR98" i="1"/>
  <c r="AO98" i="1"/>
  <c r="R98" i="1"/>
  <c r="Q98" i="1"/>
  <c r="AR96" i="1"/>
  <c r="AO96" i="1"/>
  <c r="R96" i="1"/>
  <c r="Q96" i="1"/>
  <c r="AR95" i="1"/>
  <c r="AO95" i="1"/>
  <c r="R95" i="1"/>
  <c r="Q95" i="1"/>
  <c r="AR94" i="1"/>
  <c r="AO94" i="1"/>
  <c r="R94" i="1"/>
  <c r="Q94" i="1"/>
  <c r="AR93" i="1"/>
  <c r="AO93" i="1"/>
  <c r="R93" i="1"/>
  <c r="Q93" i="1"/>
  <c r="AR92" i="1"/>
  <c r="AO92" i="1"/>
  <c r="R92" i="1"/>
  <c r="Q92" i="1"/>
  <c r="AR91" i="1"/>
  <c r="AO91" i="1"/>
  <c r="R91" i="1"/>
  <c r="Q91" i="1"/>
  <c r="AR90" i="1"/>
  <c r="AO90" i="1"/>
  <c r="R90" i="1"/>
  <c r="Q90" i="1"/>
  <c r="AR89" i="1"/>
  <c r="AO89" i="1"/>
  <c r="R89" i="1"/>
  <c r="Q89" i="1"/>
  <c r="Q54" i="1"/>
  <c r="Q53" i="1"/>
  <c r="Q52" i="1"/>
  <c r="Q51" i="1"/>
  <c r="Q50" i="1"/>
  <c r="Q49" i="1"/>
  <c r="Q48" i="1"/>
  <c r="Q47" i="1"/>
  <c r="Q45" i="1"/>
  <c r="Q44" i="1"/>
  <c r="Q43" i="1"/>
  <c r="Q42" i="1"/>
  <c r="Q40" i="1"/>
  <c r="Q39" i="1"/>
  <c r="Q38" i="1"/>
  <c r="Q37" i="1"/>
  <c r="Q36" i="1"/>
  <c r="Q35" i="1"/>
  <c r="Q34" i="1"/>
  <c r="Q33" i="1"/>
  <c r="Q27" i="1"/>
  <c r="AO111" i="1" s="1"/>
  <c r="Q18" i="1"/>
  <c r="AO102" i="1" s="1"/>
  <c r="Q13" i="1"/>
  <c r="Q28" i="1" s="1"/>
  <c r="BI168" i="1"/>
  <c r="BI164" i="1"/>
  <c r="BI160" i="1"/>
  <c r="BI156" i="1"/>
  <c r="BI152" i="1"/>
  <c r="BI150" i="1"/>
  <c r="BI151" i="1"/>
  <c r="BI154" i="1"/>
  <c r="BI155" i="1"/>
  <c r="BI158" i="1"/>
  <c r="BI159" i="1"/>
  <c r="BI163" i="1"/>
  <c r="BI165" i="1"/>
  <c r="BI166" i="1"/>
  <c r="BI167" i="1"/>
  <c r="BI170" i="1"/>
  <c r="U142" i="1"/>
  <c r="U141" i="1"/>
  <c r="U140" i="1"/>
  <c r="U139" i="1"/>
  <c r="AI223" i="1" s="1"/>
  <c r="U138" i="1"/>
  <c r="U137" i="1"/>
  <c r="U136" i="1"/>
  <c r="U135" i="1"/>
  <c r="U143" i="1" s="1"/>
  <c r="U133" i="1"/>
  <c r="U132" i="1"/>
  <c r="U131" i="1"/>
  <c r="U130" i="1"/>
  <c r="W214" i="1" s="1"/>
  <c r="U128" i="1"/>
  <c r="U127" i="1"/>
  <c r="U126" i="1"/>
  <c r="U125" i="1"/>
  <c r="Y209" i="1" s="1"/>
  <c r="U124" i="1"/>
  <c r="U123" i="1"/>
  <c r="U122" i="1"/>
  <c r="U121" i="1"/>
  <c r="Y205" i="1" s="1"/>
  <c r="U134" i="1"/>
  <c r="Y225" i="1"/>
  <c r="U26" i="1"/>
  <c r="U25" i="1"/>
  <c r="U24" i="1"/>
  <c r="Y108" i="1" s="1"/>
  <c r="U23" i="1"/>
  <c r="W107" i="1" s="1"/>
  <c r="U22" i="1"/>
  <c r="U21" i="1"/>
  <c r="U20" i="1"/>
  <c r="U19" i="1"/>
  <c r="Y103" i="1" s="1"/>
  <c r="U17" i="1"/>
  <c r="U16" i="1"/>
  <c r="U15" i="1"/>
  <c r="Y99" i="1" s="1"/>
  <c r="U14" i="1"/>
  <c r="W98" i="1" s="1"/>
  <c r="U12" i="1"/>
  <c r="U11" i="1"/>
  <c r="U10" i="1"/>
  <c r="U9" i="1"/>
  <c r="Y93" i="1" s="1"/>
  <c r="U8" i="1"/>
  <c r="U7" i="1"/>
  <c r="U6" i="1"/>
  <c r="W90" i="1" s="1"/>
  <c r="U5" i="1"/>
  <c r="U13" i="1" s="1"/>
  <c r="Y96" i="1"/>
  <c r="Y100" i="1"/>
  <c r="Y104" i="1"/>
  <c r="M6" i="11"/>
  <c r="N6" i="11"/>
  <c r="O6" i="11"/>
  <c r="P6" i="11"/>
  <c r="M7" i="11"/>
  <c r="N7" i="11"/>
  <c r="O7" i="11"/>
  <c r="P7" i="11"/>
  <c r="M8" i="11"/>
  <c r="N8" i="11"/>
  <c r="O8" i="11"/>
  <c r="P8" i="11"/>
  <c r="M9" i="11"/>
  <c r="N9" i="11"/>
  <c r="O9" i="11"/>
  <c r="P9" i="11"/>
  <c r="M10" i="11"/>
  <c r="N10" i="11"/>
  <c r="O10" i="11"/>
  <c r="P10" i="11"/>
  <c r="M11" i="11"/>
  <c r="N11" i="11"/>
  <c r="O11" i="11"/>
  <c r="P11" i="11"/>
  <c r="M12" i="11"/>
  <c r="N12" i="11"/>
  <c r="O12" i="11"/>
  <c r="P12" i="11"/>
  <c r="M13" i="11"/>
  <c r="N13" i="11"/>
  <c r="O13" i="11"/>
  <c r="P13" i="11"/>
  <c r="M14" i="11"/>
  <c r="N14" i="11"/>
  <c r="O14" i="11"/>
  <c r="P14" i="11"/>
  <c r="M15" i="11"/>
  <c r="N15" i="11"/>
  <c r="O15" i="11"/>
  <c r="P15" i="11"/>
  <c r="M16" i="11"/>
  <c r="N16" i="11"/>
  <c r="O16" i="11"/>
  <c r="P16" i="11"/>
  <c r="M17" i="11"/>
  <c r="N17" i="11"/>
  <c r="O17" i="11"/>
  <c r="P17" i="11"/>
  <c r="M18" i="11"/>
  <c r="N18" i="11"/>
  <c r="O18" i="11"/>
  <c r="P18" i="11"/>
  <c r="M19" i="11"/>
  <c r="N19" i="11"/>
  <c r="O19" i="11"/>
  <c r="P19" i="11"/>
  <c r="M20" i="11"/>
  <c r="N20" i="11"/>
  <c r="O20" i="11"/>
  <c r="P20" i="11"/>
  <c r="M21" i="11"/>
  <c r="N21" i="11"/>
  <c r="O21" i="11"/>
  <c r="P21" i="11"/>
  <c r="M22" i="11"/>
  <c r="N22" i="11"/>
  <c r="O22" i="11"/>
  <c r="P22" i="11"/>
  <c r="M23" i="11"/>
  <c r="N23" i="11"/>
  <c r="O23" i="11"/>
  <c r="P23" i="11"/>
  <c r="N5" i="11"/>
  <c r="O5" i="11"/>
  <c r="P5" i="11"/>
  <c r="M5" i="11"/>
  <c r="P4" i="11"/>
  <c r="N3" i="11"/>
  <c r="O3" i="11"/>
  <c r="P3" i="11"/>
  <c r="M3" i="11"/>
  <c r="E31" i="11"/>
  <c r="F31" i="11"/>
  <c r="G31" i="11"/>
  <c r="H31" i="11"/>
  <c r="E32" i="11"/>
  <c r="F32" i="11"/>
  <c r="G32" i="11"/>
  <c r="H32" i="11"/>
  <c r="E33" i="11"/>
  <c r="F33" i="11"/>
  <c r="G33" i="11"/>
  <c r="H33" i="11"/>
  <c r="E34" i="11"/>
  <c r="F34" i="11"/>
  <c r="G34" i="11"/>
  <c r="H34" i="11"/>
  <c r="E35" i="11"/>
  <c r="F35" i="11"/>
  <c r="G35" i="11"/>
  <c r="H35" i="11"/>
  <c r="E36" i="11"/>
  <c r="F36" i="11"/>
  <c r="G36" i="11"/>
  <c r="H36" i="11"/>
  <c r="E37" i="11"/>
  <c r="F37" i="11"/>
  <c r="G37" i="11"/>
  <c r="H37" i="11"/>
  <c r="E38" i="11"/>
  <c r="F38" i="11"/>
  <c r="G38" i="11"/>
  <c r="H38" i="11"/>
  <c r="E39" i="11"/>
  <c r="F39" i="11"/>
  <c r="G39" i="11"/>
  <c r="H39" i="11"/>
  <c r="E40" i="11"/>
  <c r="F40" i="11"/>
  <c r="G40" i="11"/>
  <c r="H40" i="11"/>
  <c r="E41" i="11"/>
  <c r="F41" i="11"/>
  <c r="G41" i="11"/>
  <c r="H41" i="11"/>
  <c r="E42" i="11"/>
  <c r="F42" i="11"/>
  <c r="G42" i="11"/>
  <c r="H42" i="11"/>
  <c r="E43" i="11"/>
  <c r="F43" i="11"/>
  <c r="G43" i="11"/>
  <c r="H43" i="11"/>
  <c r="E44" i="11"/>
  <c r="F44" i="11"/>
  <c r="G44" i="11"/>
  <c r="H44" i="11"/>
  <c r="E45" i="11"/>
  <c r="F45" i="11"/>
  <c r="G45" i="11"/>
  <c r="H45" i="11"/>
  <c r="E46" i="11"/>
  <c r="F46" i="11"/>
  <c r="G46" i="11"/>
  <c r="H46" i="11"/>
  <c r="E47" i="11"/>
  <c r="F47" i="11"/>
  <c r="G47" i="11"/>
  <c r="H47" i="11"/>
  <c r="E48" i="11"/>
  <c r="F48" i="11"/>
  <c r="G48" i="11"/>
  <c r="F30" i="11"/>
  <c r="G30" i="11"/>
  <c r="H30" i="11"/>
  <c r="E30" i="11"/>
  <c r="F28" i="11"/>
  <c r="G28" i="11"/>
  <c r="H28" i="11"/>
  <c r="E28" i="11"/>
  <c r="Y460" i="1"/>
  <c r="Y459" i="1"/>
  <c r="Y456" i="1"/>
  <c r="Y455" i="1"/>
  <c r="Y453" i="1"/>
  <c r="Y451" i="1"/>
  <c r="Y449" i="1"/>
  <c r="Y445" i="1"/>
  <c r="Y444" i="1"/>
  <c r="Y441" i="1"/>
  <c r="Y440" i="1"/>
  <c r="W460" i="1"/>
  <c r="W459" i="1"/>
  <c r="W457" i="1"/>
  <c r="W456" i="1"/>
  <c r="W455" i="1"/>
  <c r="W451" i="1"/>
  <c r="W449" i="1"/>
  <c r="W445" i="1"/>
  <c r="W444" i="1"/>
  <c r="W441" i="1"/>
  <c r="W440" i="1"/>
  <c r="W439" i="1"/>
  <c r="U440" i="1"/>
  <c r="U441" i="1"/>
  <c r="U443" i="1"/>
  <c r="U444" i="1"/>
  <c r="U445" i="1"/>
  <c r="U449" i="1"/>
  <c r="U451" i="1"/>
  <c r="U455" i="1"/>
  <c r="U456" i="1"/>
  <c r="U459" i="1"/>
  <c r="U460" i="1"/>
  <c r="Z347" i="1"/>
  <c r="Z325" i="1"/>
  <c r="Z326" i="1"/>
  <c r="Z327" i="1"/>
  <c r="Z328" i="1"/>
  <c r="Z329" i="1"/>
  <c r="Z330" i="1"/>
  <c r="Z331" i="1"/>
  <c r="Z332" i="1"/>
  <c r="Z333" i="1"/>
  <c r="Z334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24" i="1"/>
  <c r="Y345" i="1"/>
  <c r="Y341" i="1"/>
  <c r="Y339" i="1"/>
  <c r="Y335" i="1"/>
  <c r="Y334" i="1"/>
  <c r="Y333" i="1"/>
  <c r="Y331" i="1"/>
  <c r="Y330" i="1"/>
  <c r="Y329" i="1"/>
  <c r="Y327" i="1"/>
  <c r="W345" i="1"/>
  <c r="W343" i="1"/>
  <c r="W341" i="1"/>
  <c r="W339" i="1"/>
  <c r="W338" i="1"/>
  <c r="W331" i="1"/>
  <c r="W327" i="1"/>
  <c r="W326" i="1"/>
  <c r="Y226" i="1"/>
  <c r="Y224" i="1"/>
  <c r="Y223" i="1"/>
  <c r="Y222" i="1"/>
  <c r="Y220" i="1"/>
  <c r="Y216" i="1"/>
  <c r="Y215" i="1"/>
  <c r="Y212" i="1"/>
  <c r="Y211" i="1"/>
  <c r="Y210" i="1"/>
  <c r="Y208" i="1"/>
  <c r="Y207" i="1"/>
  <c r="Y206" i="1"/>
  <c r="W226" i="1"/>
  <c r="W224" i="1"/>
  <c r="W222" i="1"/>
  <c r="W220" i="1"/>
  <c r="W216" i="1"/>
  <c r="W215" i="1"/>
  <c r="W212" i="1"/>
  <c r="W211" i="1"/>
  <c r="W210" i="1"/>
  <c r="W208" i="1"/>
  <c r="W207" i="1"/>
  <c r="W206" i="1"/>
  <c r="AB205" i="1"/>
  <c r="AC205" i="1"/>
  <c r="AD205" i="1"/>
  <c r="AK205" i="1"/>
  <c r="AL205" i="1"/>
  <c r="AM205" i="1"/>
  <c r="AN205" i="1"/>
  <c r="AO205" i="1"/>
  <c r="AP205" i="1"/>
  <c r="AQ205" i="1"/>
  <c r="AR205" i="1"/>
  <c r="AS205" i="1"/>
  <c r="AT205" i="1"/>
  <c r="AV205" i="1"/>
  <c r="AW205" i="1"/>
  <c r="AX205" i="1"/>
  <c r="AY205" i="1"/>
  <c r="AZ205" i="1"/>
  <c r="BA205" i="1"/>
  <c r="BB205" i="1"/>
  <c r="BC205" i="1"/>
  <c r="BE205" i="1"/>
  <c r="BF205" i="1"/>
  <c r="BG205" i="1"/>
  <c r="BH205" i="1"/>
  <c r="AB206" i="1"/>
  <c r="AC206" i="1"/>
  <c r="AD206" i="1"/>
  <c r="AI206" i="1"/>
  <c r="AK206" i="1"/>
  <c r="AL206" i="1"/>
  <c r="AM206" i="1"/>
  <c r="AN206" i="1"/>
  <c r="AO206" i="1"/>
  <c r="AP206" i="1"/>
  <c r="AQ206" i="1"/>
  <c r="AR206" i="1"/>
  <c r="AS206" i="1"/>
  <c r="AT206" i="1"/>
  <c r="AV206" i="1"/>
  <c r="AW206" i="1"/>
  <c r="AX206" i="1"/>
  <c r="AY206" i="1"/>
  <c r="AZ206" i="1"/>
  <c r="BA206" i="1"/>
  <c r="BB206" i="1"/>
  <c r="BC206" i="1"/>
  <c r="BE206" i="1"/>
  <c r="BF206" i="1"/>
  <c r="BG206" i="1"/>
  <c r="BH206" i="1"/>
  <c r="AB207" i="1"/>
  <c r="AC207" i="1"/>
  <c r="AD207" i="1"/>
  <c r="AI207" i="1"/>
  <c r="AK207" i="1"/>
  <c r="AL207" i="1"/>
  <c r="AM207" i="1"/>
  <c r="AN207" i="1"/>
  <c r="AO207" i="1"/>
  <c r="AP207" i="1"/>
  <c r="AQ207" i="1"/>
  <c r="AR207" i="1"/>
  <c r="AS207" i="1"/>
  <c r="AT207" i="1"/>
  <c r="AV207" i="1"/>
  <c r="AW207" i="1"/>
  <c r="AX207" i="1"/>
  <c r="AY207" i="1"/>
  <c r="AZ207" i="1"/>
  <c r="BA207" i="1"/>
  <c r="BB207" i="1"/>
  <c r="BC207" i="1"/>
  <c r="BE207" i="1"/>
  <c r="BF207" i="1"/>
  <c r="BG207" i="1"/>
  <c r="BH207" i="1"/>
  <c r="AB208" i="1"/>
  <c r="AC208" i="1"/>
  <c r="AD208" i="1"/>
  <c r="AI208" i="1"/>
  <c r="AK208" i="1"/>
  <c r="AL208" i="1"/>
  <c r="AM208" i="1"/>
  <c r="AN208" i="1"/>
  <c r="AO208" i="1"/>
  <c r="AP208" i="1"/>
  <c r="AQ208" i="1"/>
  <c r="AR208" i="1"/>
  <c r="AS208" i="1"/>
  <c r="AT208" i="1"/>
  <c r="AV208" i="1"/>
  <c r="AW208" i="1"/>
  <c r="AX208" i="1"/>
  <c r="AY208" i="1"/>
  <c r="AZ208" i="1"/>
  <c r="BA208" i="1"/>
  <c r="BB208" i="1"/>
  <c r="BC208" i="1"/>
  <c r="BE208" i="1"/>
  <c r="BF208" i="1"/>
  <c r="BG208" i="1"/>
  <c r="BH208" i="1"/>
  <c r="AB209" i="1"/>
  <c r="AC209" i="1"/>
  <c r="AD209" i="1"/>
  <c r="AK209" i="1"/>
  <c r="AL209" i="1"/>
  <c r="AM209" i="1"/>
  <c r="AN209" i="1"/>
  <c r="AO209" i="1"/>
  <c r="AP209" i="1"/>
  <c r="AQ209" i="1"/>
  <c r="AR209" i="1"/>
  <c r="AS209" i="1"/>
  <c r="AT209" i="1"/>
  <c r="AV209" i="1"/>
  <c r="AW209" i="1"/>
  <c r="AX209" i="1"/>
  <c r="AY209" i="1"/>
  <c r="AZ209" i="1"/>
  <c r="BA209" i="1"/>
  <c r="BB209" i="1"/>
  <c r="BC209" i="1"/>
  <c r="BE209" i="1"/>
  <c r="BF209" i="1"/>
  <c r="BG209" i="1"/>
  <c r="BH209" i="1"/>
  <c r="AB210" i="1"/>
  <c r="AC210" i="1"/>
  <c r="AD210" i="1"/>
  <c r="AI210" i="1"/>
  <c r="AK210" i="1"/>
  <c r="AL210" i="1"/>
  <c r="AM210" i="1"/>
  <c r="AN210" i="1"/>
  <c r="AO210" i="1"/>
  <c r="AP210" i="1"/>
  <c r="AQ210" i="1"/>
  <c r="AR210" i="1"/>
  <c r="AS210" i="1"/>
  <c r="AT210" i="1"/>
  <c r="AV210" i="1"/>
  <c r="AW210" i="1"/>
  <c r="AX210" i="1"/>
  <c r="AY210" i="1"/>
  <c r="AZ210" i="1"/>
  <c r="BA210" i="1"/>
  <c r="BB210" i="1"/>
  <c r="BC210" i="1"/>
  <c r="BE210" i="1"/>
  <c r="BF210" i="1"/>
  <c r="BG210" i="1"/>
  <c r="BH210" i="1"/>
  <c r="AB211" i="1"/>
  <c r="AC211" i="1"/>
  <c r="AD211" i="1"/>
  <c r="AI211" i="1"/>
  <c r="AK211" i="1"/>
  <c r="AL211" i="1"/>
  <c r="AM211" i="1"/>
  <c r="AN211" i="1"/>
  <c r="AO211" i="1"/>
  <c r="AP211" i="1"/>
  <c r="AQ211" i="1"/>
  <c r="AR211" i="1"/>
  <c r="AS211" i="1"/>
  <c r="AT211" i="1"/>
  <c r="AV211" i="1"/>
  <c r="AW211" i="1"/>
  <c r="AX211" i="1"/>
  <c r="AY211" i="1"/>
  <c r="AZ211" i="1"/>
  <c r="BA211" i="1"/>
  <c r="BB211" i="1"/>
  <c r="BC211" i="1"/>
  <c r="BE211" i="1"/>
  <c r="BF211" i="1"/>
  <c r="BG211" i="1"/>
  <c r="BH211" i="1"/>
  <c r="AB212" i="1"/>
  <c r="AC212" i="1"/>
  <c r="AD212" i="1"/>
  <c r="AI212" i="1"/>
  <c r="AK212" i="1"/>
  <c r="AL212" i="1"/>
  <c r="AM212" i="1"/>
  <c r="AN212" i="1"/>
  <c r="AO212" i="1"/>
  <c r="AP212" i="1"/>
  <c r="AQ212" i="1"/>
  <c r="AR212" i="1"/>
  <c r="AS212" i="1"/>
  <c r="AT212" i="1"/>
  <c r="AV212" i="1"/>
  <c r="AW212" i="1"/>
  <c r="AX212" i="1"/>
  <c r="AY212" i="1"/>
  <c r="AZ212" i="1"/>
  <c r="BA212" i="1"/>
  <c r="BB212" i="1"/>
  <c r="BC212" i="1"/>
  <c r="BE212" i="1"/>
  <c r="BF212" i="1"/>
  <c r="BG212" i="1"/>
  <c r="BH212" i="1"/>
  <c r="AB213" i="1"/>
  <c r="AC213" i="1"/>
  <c r="AD213" i="1"/>
  <c r="AK213" i="1"/>
  <c r="AL213" i="1"/>
  <c r="AM213" i="1"/>
  <c r="AN213" i="1"/>
  <c r="AO213" i="1"/>
  <c r="AP213" i="1"/>
  <c r="AQ213" i="1"/>
  <c r="AR213" i="1"/>
  <c r="AS213" i="1"/>
  <c r="AT213" i="1"/>
  <c r="AV213" i="1"/>
  <c r="AW213" i="1"/>
  <c r="AX213" i="1"/>
  <c r="AY213" i="1"/>
  <c r="AZ213" i="1"/>
  <c r="BA213" i="1"/>
  <c r="BB213" i="1"/>
  <c r="BC213" i="1"/>
  <c r="BE213" i="1"/>
  <c r="BF213" i="1"/>
  <c r="BG213" i="1"/>
  <c r="BH213" i="1"/>
  <c r="AB214" i="1"/>
  <c r="AC214" i="1"/>
  <c r="AD214" i="1"/>
  <c r="AI214" i="1"/>
  <c r="AK214" i="1"/>
  <c r="AL214" i="1"/>
  <c r="AM214" i="1"/>
  <c r="AN214" i="1"/>
  <c r="AO214" i="1"/>
  <c r="AP214" i="1"/>
  <c r="AQ214" i="1"/>
  <c r="AR214" i="1"/>
  <c r="AS214" i="1"/>
  <c r="AT214" i="1"/>
  <c r="AV214" i="1"/>
  <c r="AW214" i="1"/>
  <c r="AX214" i="1"/>
  <c r="AY214" i="1"/>
  <c r="AZ214" i="1"/>
  <c r="BA214" i="1"/>
  <c r="BB214" i="1"/>
  <c r="BC214" i="1"/>
  <c r="BE214" i="1"/>
  <c r="BF214" i="1"/>
  <c r="BG214" i="1"/>
  <c r="BH214" i="1"/>
  <c r="AB215" i="1"/>
  <c r="AC215" i="1"/>
  <c r="AD215" i="1"/>
  <c r="AI215" i="1"/>
  <c r="AK215" i="1"/>
  <c r="AL215" i="1"/>
  <c r="AM215" i="1"/>
  <c r="AN215" i="1"/>
  <c r="AO215" i="1"/>
  <c r="AP215" i="1"/>
  <c r="AQ215" i="1"/>
  <c r="AR215" i="1"/>
  <c r="AS215" i="1"/>
  <c r="AT215" i="1"/>
  <c r="AV215" i="1"/>
  <c r="AW215" i="1"/>
  <c r="AX215" i="1"/>
  <c r="AY215" i="1"/>
  <c r="AZ215" i="1"/>
  <c r="BA215" i="1"/>
  <c r="BB215" i="1"/>
  <c r="BC215" i="1"/>
  <c r="BE215" i="1"/>
  <c r="BF215" i="1"/>
  <c r="BG215" i="1"/>
  <c r="BH215" i="1"/>
  <c r="AB216" i="1"/>
  <c r="AC216" i="1"/>
  <c r="AD216" i="1"/>
  <c r="AI216" i="1"/>
  <c r="AK216" i="1"/>
  <c r="AL216" i="1"/>
  <c r="AM216" i="1"/>
  <c r="AN216" i="1"/>
  <c r="AO216" i="1"/>
  <c r="AP216" i="1"/>
  <c r="AQ216" i="1"/>
  <c r="AR216" i="1"/>
  <c r="AS216" i="1"/>
  <c r="AT216" i="1"/>
  <c r="AV216" i="1"/>
  <c r="AW216" i="1"/>
  <c r="AX216" i="1"/>
  <c r="AY216" i="1"/>
  <c r="AZ216" i="1"/>
  <c r="BA216" i="1"/>
  <c r="BB216" i="1"/>
  <c r="BC216" i="1"/>
  <c r="BE216" i="1"/>
  <c r="BF216" i="1"/>
  <c r="BG216" i="1"/>
  <c r="BH216" i="1"/>
  <c r="AB217" i="1"/>
  <c r="AC217" i="1"/>
  <c r="AD217" i="1"/>
  <c r="AK217" i="1"/>
  <c r="AL217" i="1"/>
  <c r="AM217" i="1"/>
  <c r="AN217" i="1"/>
  <c r="AO217" i="1"/>
  <c r="AP217" i="1"/>
  <c r="AQ217" i="1"/>
  <c r="AR217" i="1"/>
  <c r="AS217" i="1"/>
  <c r="AT217" i="1"/>
  <c r="AV217" i="1"/>
  <c r="AW217" i="1"/>
  <c r="AX217" i="1"/>
  <c r="AY217" i="1"/>
  <c r="AZ217" i="1"/>
  <c r="BA217" i="1"/>
  <c r="BB217" i="1"/>
  <c r="BC217" i="1"/>
  <c r="BE217" i="1"/>
  <c r="BF217" i="1"/>
  <c r="BG217" i="1"/>
  <c r="BH217" i="1"/>
  <c r="AB218" i="1"/>
  <c r="AC218" i="1"/>
  <c r="AD218" i="1"/>
  <c r="AK218" i="1"/>
  <c r="AL218" i="1"/>
  <c r="AM218" i="1"/>
  <c r="AN218" i="1"/>
  <c r="AO218" i="1"/>
  <c r="AP218" i="1"/>
  <c r="AQ218" i="1"/>
  <c r="AR218" i="1"/>
  <c r="AS218" i="1"/>
  <c r="AT218" i="1"/>
  <c r="AV218" i="1"/>
  <c r="AW218" i="1"/>
  <c r="AX218" i="1"/>
  <c r="AY218" i="1"/>
  <c r="AZ218" i="1"/>
  <c r="BA218" i="1"/>
  <c r="BB218" i="1"/>
  <c r="BC218" i="1"/>
  <c r="BE218" i="1"/>
  <c r="BF218" i="1"/>
  <c r="BG218" i="1"/>
  <c r="BH218" i="1"/>
  <c r="AB219" i="1"/>
  <c r="AC219" i="1"/>
  <c r="AD219" i="1"/>
  <c r="AK219" i="1"/>
  <c r="AL219" i="1"/>
  <c r="AM219" i="1"/>
  <c r="AN219" i="1"/>
  <c r="AO219" i="1"/>
  <c r="AP219" i="1"/>
  <c r="AQ219" i="1"/>
  <c r="AR219" i="1"/>
  <c r="AS219" i="1"/>
  <c r="AT219" i="1"/>
  <c r="AV219" i="1"/>
  <c r="AW219" i="1"/>
  <c r="AX219" i="1"/>
  <c r="AY219" i="1"/>
  <c r="AZ219" i="1"/>
  <c r="BA219" i="1"/>
  <c r="BB219" i="1"/>
  <c r="BC219" i="1"/>
  <c r="BE219" i="1"/>
  <c r="BF219" i="1"/>
  <c r="BG219" i="1"/>
  <c r="BH219" i="1"/>
  <c r="AB220" i="1"/>
  <c r="AC220" i="1"/>
  <c r="AD220" i="1"/>
  <c r="AI220" i="1"/>
  <c r="AK220" i="1"/>
  <c r="AL220" i="1"/>
  <c r="AM220" i="1"/>
  <c r="AN220" i="1"/>
  <c r="AO220" i="1"/>
  <c r="AP220" i="1"/>
  <c r="AQ220" i="1"/>
  <c r="AR220" i="1"/>
  <c r="AS220" i="1"/>
  <c r="AT220" i="1"/>
  <c r="AV220" i="1"/>
  <c r="AW220" i="1"/>
  <c r="AX220" i="1"/>
  <c r="AY220" i="1"/>
  <c r="AZ220" i="1"/>
  <c r="BA220" i="1"/>
  <c r="BB220" i="1"/>
  <c r="BC220" i="1"/>
  <c r="BE220" i="1"/>
  <c r="BF220" i="1"/>
  <c r="BG220" i="1"/>
  <c r="BH220" i="1"/>
  <c r="AB221" i="1"/>
  <c r="AC221" i="1"/>
  <c r="AD221" i="1"/>
  <c r="AK221" i="1"/>
  <c r="AL221" i="1"/>
  <c r="AM221" i="1"/>
  <c r="AN221" i="1"/>
  <c r="AO221" i="1"/>
  <c r="AP221" i="1"/>
  <c r="AQ221" i="1"/>
  <c r="AR221" i="1"/>
  <c r="AS221" i="1"/>
  <c r="AT221" i="1"/>
  <c r="AV221" i="1"/>
  <c r="AW221" i="1"/>
  <c r="AX221" i="1"/>
  <c r="AY221" i="1"/>
  <c r="AZ221" i="1"/>
  <c r="BA221" i="1"/>
  <c r="BB221" i="1"/>
  <c r="BC221" i="1"/>
  <c r="BE221" i="1"/>
  <c r="BF221" i="1"/>
  <c r="BG221" i="1"/>
  <c r="BH221" i="1"/>
  <c r="AB222" i="1"/>
  <c r="AC222" i="1"/>
  <c r="AD222" i="1"/>
  <c r="AI222" i="1"/>
  <c r="AK222" i="1"/>
  <c r="AL222" i="1"/>
  <c r="AM222" i="1"/>
  <c r="AN222" i="1"/>
  <c r="AO222" i="1"/>
  <c r="AP222" i="1"/>
  <c r="AQ222" i="1"/>
  <c r="AR222" i="1"/>
  <c r="AS222" i="1"/>
  <c r="AT222" i="1"/>
  <c r="AV222" i="1"/>
  <c r="AW222" i="1"/>
  <c r="AX222" i="1"/>
  <c r="AY222" i="1"/>
  <c r="AZ222" i="1"/>
  <c r="BA222" i="1"/>
  <c r="BB222" i="1"/>
  <c r="BC222" i="1"/>
  <c r="BE222" i="1"/>
  <c r="BF222" i="1"/>
  <c r="BG222" i="1"/>
  <c r="BH222" i="1"/>
  <c r="AB223" i="1"/>
  <c r="AC223" i="1"/>
  <c r="AD223" i="1"/>
  <c r="AK223" i="1"/>
  <c r="AL223" i="1"/>
  <c r="AM223" i="1"/>
  <c r="AN223" i="1"/>
  <c r="AO223" i="1"/>
  <c r="AP223" i="1"/>
  <c r="AQ223" i="1"/>
  <c r="AR223" i="1"/>
  <c r="AS223" i="1"/>
  <c r="AT223" i="1"/>
  <c r="AV223" i="1"/>
  <c r="AW223" i="1"/>
  <c r="AX223" i="1"/>
  <c r="AY223" i="1"/>
  <c r="AZ223" i="1"/>
  <c r="BA223" i="1"/>
  <c r="BB223" i="1"/>
  <c r="BC223" i="1"/>
  <c r="BE223" i="1"/>
  <c r="BF223" i="1"/>
  <c r="BG223" i="1"/>
  <c r="BH223" i="1"/>
  <c r="AB224" i="1"/>
  <c r="AC224" i="1"/>
  <c r="AD224" i="1"/>
  <c r="AI224" i="1"/>
  <c r="AK224" i="1"/>
  <c r="AL224" i="1"/>
  <c r="AM224" i="1"/>
  <c r="AN224" i="1"/>
  <c r="AO224" i="1"/>
  <c r="AP224" i="1"/>
  <c r="AQ224" i="1"/>
  <c r="AR224" i="1"/>
  <c r="AS224" i="1"/>
  <c r="AT224" i="1"/>
  <c r="AV224" i="1"/>
  <c r="AW224" i="1"/>
  <c r="AX224" i="1"/>
  <c r="AY224" i="1"/>
  <c r="AZ224" i="1"/>
  <c r="BA224" i="1"/>
  <c r="BB224" i="1"/>
  <c r="BC224" i="1"/>
  <c r="BE224" i="1"/>
  <c r="BF224" i="1"/>
  <c r="BG224" i="1"/>
  <c r="BH224" i="1"/>
  <c r="AB225" i="1"/>
  <c r="AC225" i="1"/>
  <c r="AD225" i="1"/>
  <c r="AK225" i="1"/>
  <c r="AL225" i="1"/>
  <c r="AM225" i="1"/>
  <c r="AN225" i="1"/>
  <c r="AO225" i="1"/>
  <c r="AP225" i="1"/>
  <c r="AQ225" i="1"/>
  <c r="AR225" i="1"/>
  <c r="AS225" i="1"/>
  <c r="AT225" i="1"/>
  <c r="AV225" i="1"/>
  <c r="AW225" i="1"/>
  <c r="AX225" i="1"/>
  <c r="AY225" i="1"/>
  <c r="AZ225" i="1"/>
  <c r="BA225" i="1"/>
  <c r="BB225" i="1"/>
  <c r="BC225" i="1"/>
  <c r="BE225" i="1"/>
  <c r="BF225" i="1"/>
  <c r="BG225" i="1"/>
  <c r="BH225" i="1"/>
  <c r="AB226" i="1"/>
  <c r="AC226" i="1"/>
  <c r="AD226" i="1"/>
  <c r="AI226" i="1"/>
  <c r="AK226" i="1"/>
  <c r="AL226" i="1"/>
  <c r="AM226" i="1"/>
  <c r="AN226" i="1"/>
  <c r="AO226" i="1"/>
  <c r="AP226" i="1"/>
  <c r="AQ226" i="1"/>
  <c r="AR226" i="1"/>
  <c r="AS226" i="1"/>
  <c r="AT226" i="1"/>
  <c r="AV226" i="1"/>
  <c r="AW226" i="1"/>
  <c r="AX226" i="1"/>
  <c r="AY226" i="1"/>
  <c r="AZ226" i="1"/>
  <c r="BA226" i="1"/>
  <c r="BB226" i="1"/>
  <c r="BC226" i="1"/>
  <c r="BE226" i="1"/>
  <c r="BF226" i="1"/>
  <c r="BG226" i="1"/>
  <c r="BH226" i="1"/>
  <c r="AB227" i="1"/>
  <c r="AC227" i="1"/>
  <c r="AD227" i="1"/>
  <c r="AK227" i="1"/>
  <c r="AL227" i="1"/>
  <c r="AM227" i="1"/>
  <c r="AN227" i="1"/>
  <c r="AO227" i="1"/>
  <c r="AP227" i="1"/>
  <c r="AQ227" i="1"/>
  <c r="AR227" i="1"/>
  <c r="AS227" i="1"/>
  <c r="AT227" i="1"/>
  <c r="AV227" i="1"/>
  <c r="AW227" i="1"/>
  <c r="AX227" i="1"/>
  <c r="AY227" i="1"/>
  <c r="AZ227" i="1"/>
  <c r="BA227" i="1"/>
  <c r="BB227" i="1"/>
  <c r="BC227" i="1"/>
  <c r="BE227" i="1"/>
  <c r="BF227" i="1"/>
  <c r="BG227" i="1"/>
  <c r="BH227" i="1"/>
  <c r="AB228" i="1"/>
  <c r="AC228" i="1"/>
  <c r="AD228" i="1"/>
  <c r="AK228" i="1"/>
  <c r="AL228" i="1"/>
  <c r="AM228" i="1"/>
  <c r="AN228" i="1"/>
  <c r="AO228" i="1"/>
  <c r="AP228" i="1"/>
  <c r="AQ228" i="1"/>
  <c r="AR228" i="1"/>
  <c r="AS228" i="1"/>
  <c r="AT228" i="1"/>
  <c r="AV228" i="1"/>
  <c r="AW228" i="1"/>
  <c r="AX228" i="1"/>
  <c r="AY228" i="1"/>
  <c r="AZ228" i="1"/>
  <c r="BA228" i="1"/>
  <c r="BB228" i="1"/>
  <c r="BC228" i="1"/>
  <c r="BE228" i="1"/>
  <c r="BF228" i="1"/>
  <c r="BG228" i="1"/>
  <c r="BH228" i="1"/>
  <c r="Y110" i="1"/>
  <c r="Y109" i="1"/>
  <c r="Y107" i="1"/>
  <c r="Y106" i="1"/>
  <c r="Y105" i="1"/>
  <c r="Y101" i="1"/>
  <c r="Y95" i="1"/>
  <c r="Y94" i="1"/>
  <c r="Y91" i="1"/>
  <c r="Y90" i="1"/>
  <c r="Y89" i="1"/>
  <c r="W110" i="1"/>
  <c r="W109" i="1"/>
  <c r="W106" i="1"/>
  <c r="W105" i="1"/>
  <c r="W101" i="1"/>
  <c r="W99" i="1"/>
  <c r="W95" i="1"/>
  <c r="W94" i="1"/>
  <c r="W93" i="1"/>
  <c r="W91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B90" i="1"/>
  <c r="AC90" i="1"/>
  <c r="AD90" i="1"/>
  <c r="AE90" i="1"/>
  <c r="AF90" i="1"/>
  <c r="AG90" i="1"/>
  <c r="AH90" i="1"/>
  <c r="AI90" i="1"/>
  <c r="AJ90" i="1"/>
  <c r="AK90" i="1"/>
  <c r="AL90" i="1"/>
  <c r="AM90" i="1"/>
  <c r="AN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S91" i="1"/>
  <c r="AT91" i="1"/>
  <c r="AU91" i="1"/>
  <c r="AV91" i="1"/>
  <c r="AW91" i="1"/>
  <c r="AX91" i="1"/>
  <c r="AY91" i="1"/>
  <c r="AZ91" i="1"/>
  <c r="BA91" i="1"/>
  <c r="BB91" i="1"/>
  <c r="BC91" i="1"/>
  <c r="BD91" i="1"/>
  <c r="BE91" i="1"/>
  <c r="BF91" i="1"/>
  <c r="BG91" i="1"/>
  <c r="BH91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S92" i="1"/>
  <c r="AT92" i="1"/>
  <c r="AU92" i="1"/>
  <c r="AV92" i="1"/>
  <c r="AW92" i="1"/>
  <c r="AX92" i="1"/>
  <c r="AY92" i="1"/>
  <c r="AZ92" i="1"/>
  <c r="BA92" i="1"/>
  <c r="BB92" i="1"/>
  <c r="BC92" i="1"/>
  <c r="BD92" i="1"/>
  <c r="BE92" i="1"/>
  <c r="BF92" i="1"/>
  <c r="BG92" i="1"/>
  <c r="BH92" i="1"/>
  <c r="AB93" i="1"/>
  <c r="AC93" i="1"/>
  <c r="AD93" i="1"/>
  <c r="AE93" i="1"/>
  <c r="AF93" i="1"/>
  <c r="AG93" i="1"/>
  <c r="AH93" i="1"/>
  <c r="AI93" i="1"/>
  <c r="AJ93" i="1"/>
  <c r="AK93" i="1"/>
  <c r="AL93" i="1"/>
  <c r="AM93" i="1"/>
  <c r="AN93" i="1"/>
  <c r="AS93" i="1"/>
  <c r="AT93" i="1"/>
  <c r="AU93" i="1"/>
  <c r="AV93" i="1"/>
  <c r="AW93" i="1"/>
  <c r="AX93" i="1"/>
  <c r="AY93" i="1"/>
  <c r="AZ93" i="1"/>
  <c r="BA93" i="1"/>
  <c r="BB93" i="1"/>
  <c r="BC93" i="1"/>
  <c r="BD93" i="1"/>
  <c r="BE93" i="1"/>
  <c r="BF93" i="1"/>
  <c r="BG93" i="1"/>
  <c r="BH93" i="1"/>
  <c r="AB94" i="1"/>
  <c r="AC94" i="1"/>
  <c r="AD94" i="1"/>
  <c r="AE94" i="1"/>
  <c r="AF94" i="1"/>
  <c r="AG94" i="1"/>
  <c r="AH94" i="1"/>
  <c r="AI94" i="1"/>
  <c r="AJ94" i="1"/>
  <c r="AK94" i="1"/>
  <c r="AL94" i="1"/>
  <c r="AM94" i="1"/>
  <c r="AN94" i="1"/>
  <c r="AS94" i="1"/>
  <c r="AT94" i="1"/>
  <c r="AU94" i="1"/>
  <c r="AV94" i="1"/>
  <c r="AW94" i="1"/>
  <c r="AX94" i="1"/>
  <c r="AY94" i="1"/>
  <c r="AZ94" i="1"/>
  <c r="BA94" i="1"/>
  <c r="BB94" i="1"/>
  <c r="BC94" i="1"/>
  <c r="BD94" i="1"/>
  <c r="BE94" i="1"/>
  <c r="BF94" i="1"/>
  <c r="BG94" i="1"/>
  <c r="BH94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S95" i="1"/>
  <c r="AT95" i="1"/>
  <c r="AU95" i="1"/>
  <c r="AV95" i="1"/>
  <c r="AW95" i="1"/>
  <c r="AX95" i="1"/>
  <c r="AY95" i="1"/>
  <c r="AZ95" i="1"/>
  <c r="BA95" i="1"/>
  <c r="BB95" i="1"/>
  <c r="BC95" i="1"/>
  <c r="BD95" i="1"/>
  <c r="BE95" i="1"/>
  <c r="BF95" i="1"/>
  <c r="BG95" i="1"/>
  <c r="BH95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S96" i="1"/>
  <c r="AT96" i="1"/>
  <c r="AU96" i="1"/>
  <c r="AV96" i="1"/>
  <c r="AW96" i="1"/>
  <c r="AX96" i="1"/>
  <c r="AY96" i="1"/>
  <c r="AZ96" i="1"/>
  <c r="BA96" i="1"/>
  <c r="BB96" i="1"/>
  <c r="BC96" i="1"/>
  <c r="BD96" i="1"/>
  <c r="BE96" i="1"/>
  <c r="BF96" i="1"/>
  <c r="BG96" i="1"/>
  <c r="BH96" i="1"/>
  <c r="AB97" i="1"/>
  <c r="AC97" i="1"/>
  <c r="AD97" i="1"/>
  <c r="AE97" i="1"/>
  <c r="AF97" i="1"/>
  <c r="AG97" i="1"/>
  <c r="AH97" i="1"/>
  <c r="AI97" i="1"/>
  <c r="AJ97" i="1"/>
  <c r="AK97" i="1"/>
  <c r="AL97" i="1"/>
  <c r="AM97" i="1"/>
  <c r="AN97" i="1"/>
  <c r="AS97" i="1"/>
  <c r="AT97" i="1"/>
  <c r="AU97" i="1"/>
  <c r="AV97" i="1"/>
  <c r="AW97" i="1"/>
  <c r="AX97" i="1"/>
  <c r="AY97" i="1"/>
  <c r="AZ97" i="1"/>
  <c r="BA97" i="1"/>
  <c r="BB97" i="1"/>
  <c r="BC97" i="1"/>
  <c r="BD97" i="1"/>
  <c r="BE97" i="1"/>
  <c r="BF97" i="1"/>
  <c r="BG97" i="1"/>
  <c r="BH97" i="1"/>
  <c r="AB98" i="1"/>
  <c r="AC98" i="1"/>
  <c r="AD98" i="1"/>
  <c r="AE98" i="1"/>
  <c r="AF98" i="1"/>
  <c r="AG98" i="1"/>
  <c r="AH98" i="1"/>
  <c r="AI98" i="1"/>
  <c r="AJ98" i="1"/>
  <c r="AK98" i="1"/>
  <c r="AL98" i="1"/>
  <c r="AM98" i="1"/>
  <c r="AN98" i="1"/>
  <c r="AS98" i="1"/>
  <c r="AT98" i="1"/>
  <c r="AU98" i="1"/>
  <c r="AV98" i="1"/>
  <c r="AW98" i="1"/>
  <c r="AX98" i="1"/>
  <c r="AY98" i="1"/>
  <c r="AZ98" i="1"/>
  <c r="BA98" i="1"/>
  <c r="BB98" i="1"/>
  <c r="BC98" i="1"/>
  <c r="BD98" i="1"/>
  <c r="BE98" i="1"/>
  <c r="BF98" i="1"/>
  <c r="BG98" i="1"/>
  <c r="BH98" i="1"/>
  <c r="AB99" i="1"/>
  <c r="AC99" i="1"/>
  <c r="AD99" i="1"/>
  <c r="AE99" i="1"/>
  <c r="AF99" i="1"/>
  <c r="AG99" i="1"/>
  <c r="AH99" i="1"/>
  <c r="AI99" i="1"/>
  <c r="AJ99" i="1"/>
  <c r="AK99" i="1"/>
  <c r="AL99" i="1"/>
  <c r="AM99" i="1"/>
  <c r="AN99" i="1"/>
  <c r="AS99" i="1"/>
  <c r="AT99" i="1"/>
  <c r="AU99" i="1"/>
  <c r="AV99" i="1"/>
  <c r="AW99" i="1"/>
  <c r="AX99" i="1"/>
  <c r="AY99" i="1"/>
  <c r="AZ99" i="1"/>
  <c r="BA99" i="1"/>
  <c r="BB99" i="1"/>
  <c r="BC99" i="1"/>
  <c r="BD99" i="1"/>
  <c r="BE99" i="1"/>
  <c r="BF99" i="1"/>
  <c r="BG99" i="1"/>
  <c r="BH99" i="1"/>
  <c r="AB100" i="1"/>
  <c r="AC100" i="1"/>
  <c r="AD100" i="1"/>
  <c r="AE100" i="1"/>
  <c r="AF100" i="1"/>
  <c r="AG100" i="1"/>
  <c r="AH100" i="1"/>
  <c r="AI100" i="1"/>
  <c r="AJ100" i="1"/>
  <c r="AK100" i="1"/>
  <c r="AL100" i="1"/>
  <c r="AM100" i="1"/>
  <c r="AN100" i="1"/>
  <c r="AS100" i="1"/>
  <c r="AT100" i="1"/>
  <c r="AU100" i="1"/>
  <c r="AV100" i="1"/>
  <c r="AW100" i="1"/>
  <c r="AX100" i="1"/>
  <c r="AY100" i="1"/>
  <c r="AZ100" i="1"/>
  <c r="BA100" i="1"/>
  <c r="BB100" i="1"/>
  <c r="BC100" i="1"/>
  <c r="BD100" i="1"/>
  <c r="BE100" i="1"/>
  <c r="BF100" i="1"/>
  <c r="BG100" i="1"/>
  <c r="BH100" i="1"/>
  <c r="AB101" i="1"/>
  <c r="AC101" i="1"/>
  <c r="AD101" i="1"/>
  <c r="AE101" i="1"/>
  <c r="AF101" i="1"/>
  <c r="AG101" i="1"/>
  <c r="AH101" i="1"/>
  <c r="AI101" i="1"/>
  <c r="AJ101" i="1"/>
  <c r="AK101" i="1"/>
  <c r="AL101" i="1"/>
  <c r="AM101" i="1"/>
  <c r="AN101" i="1"/>
  <c r="AS101" i="1"/>
  <c r="AT101" i="1"/>
  <c r="AU101" i="1"/>
  <c r="AV101" i="1"/>
  <c r="AW101" i="1"/>
  <c r="AX101" i="1"/>
  <c r="AY101" i="1"/>
  <c r="AZ101" i="1"/>
  <c r="BA101" i="1"/>
  <c r="BB101" i="1"/>
  <c r="BC101" i="1"/>
  <c r="BD101" i="1"/>
  <c r="BE101" i="1"/>
  <c r="BF101" i="1"/>
  <c r="BG101" i="1"/>
  <c r="BH101" i="1"/>
  <c r="AB102" i="1"/>
  <c r="AC102" i="1"/>
  <c r="AD102" i="1"/>
  <c r="AE102" i="1"/>
  <c r="AF102" i="1"/>
  <c r="AG102" i="1"/>
  <c r="AH102" i="1"/>
  <c r="AI102" i="1"/>
  <c r="AJ102" i="1"/>
  <c r="AK102" i="1"/>
  <c r="AL102" i="1"/>
  <c r="AM102" i="1"/>
  <c r="AN102" i="1"/>
  <c r="AS102" i="1"/>
  <c r="AT102" i="1"/>
  <c r="AU102" i="1"/>
  <c r="AV102" i="1"/>
  <c r="AW102" i="1"/>
  <c r="AX102" i="1"/>
  <c r="AY102" i="1"/>
  <c r="AZ102" i="1"/>
  <c r="BA102" i="1"/>
  <c r="BB102" i="1"/>
  <c r="BC102" i="1"/>
  <c r="BD102" i="1"/>
  <c r="BE102" i="1"/>
  <c r="BF102" i="1"/>
  <c r="BG102" i="1"/>
  <c r="BH102" i="1"/>
  <c r="AB103" i="1"/>
  <c r="AC103" i="1"/>
  <c r="AD103" i="1"/>
  <c r="AE103" i="1"/>
  <c r="AF103" i="1"/>
  <c r="AG103" i="1"/>
  <c r="AH103" i="1"/>
  <c r="AI103" i="1"/>
  <c r="AJ103" i="1"/>
  <c r="AK103" i="1"/>
  <c r="AL103" i="1"/>
  <c r="AM103" i="1"/>
  <c r="AN103" i="1"/>
  <c r="AS103" i="1"/>
  <c r="AT103" i="1"/>
  <c r="AU103" i="1"/>
  <c r="AV103" i="1"/>
  <c r="AW103" i="1"/>
  <c r="AX103" i="1"/>
  <c r="AY103" i="1"/>
  <c r="AZ103" i="1"/>
  <c r="BA103" i="1"/>
  <c r="BB103" i="1"/>
  <c r="BC103" i="1"/>
  <c r="BD103" i="1"/>
  <c r="BE103" i="1"/>
  <c r="BF103" i="1"/>
  <c r="BG103" i="1"/>
  <c r="BH103" i="1"/>
  <c r="AB104" i="1"/>
  <c r="AC104" i="1"/>
  <c r="AD104" i="1"/>
  <c r="AE104" i="1"/>
  <c r="AF104" i="1"/>
  <c r="AG104" i="1"/>
  <c r="AH104" i="1"/>
  <c r="AI104" i="1"/>
  <c r="AJ104" i="1"/>
  <c r="AK104" i="1"/>
  <c r="AL104" i="1"/>
  <c r="AM104" i="1"/>
  <c r="AN104" i="1"/>
  <c r="AS104" i="1"/>
  <c r="AT104" i="1"/>
  <c r="AU104" i="1"/>
  <c r="AV104" i="1"/>
  <c r="AW104" i="1"/>
  <c r="AX104" i="1"/>
  <c r="AY104" i="1"/>
  <c r="AZ104" i="1"/>
  <c r="BA104" i="1"/>
  <c r="BB104" i="1"/>
  <c r="BC104" i="1"/>
  <c r="BD104" i="1"/>
  <c r="BE104" i="1"/>
  <c r="BF104" i="1"/>
  <c r="BG104" i="1"/>
  <c r="BH104" i="1"/>
  <c r="AB105" i="1"/>
  <c r="AC105" i="1"/>
  <c r="AD105" i="1"/>
  <c r="AE105" i="1"/>
  <c r="AF105" i="1"/>
  <c r="AG105" i="1"/>
  <c r="AH105" i="1"/>
  <c r="AI105" i="1"/>
  <c r="AJ105" i="1"/>
  <c r="AK105" i="1"/>
  <c r="AL105" i="1"/>
  <c r="AM105" i="1"/>
  <c r="AN105" i="1"/>
  <c r="AS105" i="1"/>
  <c r="AT105" i="1"/>
  <c r="AU105" i="1"/>
  <c r="AV105" i="1"/>
  <c r="AW105" i="1"/>
  <c r="AX105" i="1"/>
  <c r="AY105" i="1"/>
  <c r="AZ105" i="1"/>
  <c r="BA105" i="1"/>
  <c r="BB105" i="1"/>
  <c r="BC105" i="1"/>
  <c r="BD105" i="1"/>
  <c r="BE105" i="1"/>
  <c r="BF105" i="1"/>
  <c r="BG105" i="1"/>
  <c r="BH105" i="1"/>
  <c r="AB106" i="1"/>
  <c r="AC106" i="1"/>
  <c r="AD106" i="1"/>
  <c r="AE106" i="1"/>
  <c r="AF106" i="1"/>
  <c r="AG106" i="1"/>
  <c r="AH106" i="1"/>
  <c r="AI106" i="1"/>
  <c r="AJ106" i="1"/>
  <c r="AK106" i="1"/>
  <c r="AL106" i="1"/>
  <c r="AM106" i="1"/>
  <c r="AN106" i="1"/>
  <c r="AS106" i="1"/>
  <c r="AT106" i="1"/>
  <c r="AU106" i="1"/>
  <c r="AV106" i="1"/>
  <c r="AW106" i="1"/>
  <c r="AX106" i="1"/>
  <c r="AY106" i="1"/>
  <c r="AZ106" i="1"/>
  <c r="BA106" i="1"/>
  <c r="BB106" i="1"/>
  <c r="BC106" i="1"/>
  <c r="BD106" i="1"/>
  <c r="BE106" i="1"/>
  <c r="BF106" i="1"/>
  <c r="BG106" i="1"/>
  <c r="BH106" i="1"/>
  <c r="AB107" i="1"/>
  <c r="AC107" i="1"/>
  <c r="AD107" i="1"/>
  <c r="AE107" i="1"/>
  <c r="AF107" i="1"/>
  <c r="AG107" i="1"/>
  <c r="AH107" i="1"/>
  <c r="AI107" i="1"/>
  <c r="AJ107" i="1"/>
  <c r="AK107" i="1"/>
  <c r="AL107" i="1"/>
  <c r="AM107" i="1"/>
  <c r="AN107" i="1"/>
  <c r="AS107" i="1"/>
  <c r="AT107" i="1"/>
  <c r="AU107" i="1"/>
  <c r="AV107" i="1"/>
  <c r="AW107" i="1"/>
  <c r="AX107" i="1"/>
  <c r="AY107" i="1"/>
  <c r="AZ107" i="1"/>
  <c r="BA107" i="1"/>
  <c r="BB107" i="1"/>
  <c r="BC107" i="1"/>
  <c r="BD107" i="1"/>
  <c r="BE107" i="1"/>
  <c r="BF107" i="1"/>
  <c r="BG107" i="1"/>
  <c r="BH107" i="1"/>
  <c r="AB108" i="1"/>
  <c r="AC108" i="1"/>
  <c r="AD108" i="1"/>
  <c r="AE108" i="1"/>
  <c r="AF108" i="1"/>
  <c r="AG108" i="1"/>
  <c r="AH108" i="1"/>
  <c r="AI108" i="1"/>
  <c r="AJ108" i="1"/>
  <c r="AK108" i="1"/>
  <c r="AL108" i="1"/>
  <c r="AM108" i="1"/>
  <c r="AN108" i="1"/>
  <c r="AS108" i="1"/>
  <c r="AT108" i="1"/>
  <c r="AU108" i="1"/>
  <c r="AV108" i="1"/>
  <c r="AW108" i="1"/>
  <c r="AX108" i="1"/>
  <c r="AY108" i="1"/>
  <c r="AZ108" i="1"/>
  <c r="BA108" i="1"/>
  <c r="BB108" i="1"/>
  <c r="BC108" i="1"/>
  <c r="BD108" i="1"/>
  <c r="BE108" i="1"/>
  <c r="BF108" i="1"/>
  <c r="BG108" i="1"/>
  <c r="BH108" i="1"/>
  <c r="AB109" i="1"/>
  <c r="AC109" i="1"/>
  <c r="AD109" i="1"/>
  <c r="AE109" i="1"/>
  <c r="AF109" i="1"/>
  <c r="AG109" i="1"/>
  <c r="AH109" i="1"/>
  <c r="AI109" i="1"/>
  <c r="AJ109" i="1"/>
  <c r="AK109" i="1"/>
  <c r="AL109" i="1"/>
  <c r="AM109" i="1"/>
  <c r="AN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AN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AB111" i="1"/>
  <c r="AC111" i="1"/>
  <c r="AD111" i="1"/>
  <c r="AE111" i="1"/>
  <c r="AF111" i="1"/>
  <c r="AG111" i="1"/>
  <c r="AH111" i="1"/>
  <c r="AI111" i="1"/>
  <c r="AJ111" i="1"/>
  <c r="AK111" i="1"/>
  <c r="AL111" i="1"/>
  <c r="AM111" i="1"/>
  <c r="AN111" i="1"/>
  <c r="AS111" i="1"/>
  <c r="AT111" i="1"/>
  <c r="AU111" i="1"/>
  <c r="AV111" i="1"/>
  <c r="AW111" i="1"/>
  <c r="AX111" i="1"/>
  <c r="AY111" i="1"/>
  <c r="AZ111" i="1"/>
  <c r="BA111" i="1"/>
  <c r="BB111" i="1"/>
  <c r="BC111" i="1"/>
  <c r="BD111" i="1"/>
  <c r="BE111" i="1"/>
  <c r="BF111" i="1"/>
  <c r="BG111" i="1"/>
  <c r="BH111" i="1"/>
  <c r="AB112" i="1"/>
  <c r="AC112" i="1"/>
  <c r="AD112" i="1"/>
  <c r="AE112" i="1"/>
  <c r="AF112" i="1"/>
  <c r="AG112" i="1"/>
  <c r="AH112" i="1"/>
  <c r="AI112" i="1"/>
  <c r="AJ112" i="1"/>
  <c r="AK112" i="1"/>
  <c r="AL112" i="1"/>
  <c r="AM112" i="1"/>
  <c r="AS112" i="1"/>
  <c r="AT112" i="1"/>
  <c r="AU112" i="1"/>
  <c r="AV112" i="1"/>
  <c r="AW112" i="1"/>
  <c r="AX112" i="1"/>
  <c r="AY112" i="1"/>
  <c r="AZ112" i="1"/>
  <c r="BA112" i="1"/>
  <c r="BB112" i="1"/>
  <c r="BC112" i="1"/>
  <c r="BD112" i="1"/>
  <c r="BE112" i="1"/>
  <c r="BF112" i="1"/>
  <c r="BG112" i="1"/>
  <c r="BH112" i="1"/>
  <c r="U448" i="1" l="1"/>
  <c r="W453" i="1"/>
  <c r="Y448" i="1"/>
  <c r="Y443" i="1"/>
  <c r="U457" i="1"/>
  <c r="U439" i="1"/>
  <c r="Y439" i="1"/>
  <c r="Y447" i="1"/>
  <c r="W447" i="1"/>
  <c r="U447" i="1"/>
  <c r="U377" i="1"/>
  <c r="W442" i="1"/>
  <c r="W446" i="1"/>
  <c r="W450" i="1"/>
  <c r="W454" i="1"/>
  <c r="W458" i="1"/>
  <c r="Y442" i="1"/>
  <c r="Y446" i="1"/>
  <c r="Y450" i="1"/>
  <c r="Y454" i="1"/>
  <c r="Y458" i="1"/>
  <c r="U368" i="1"/>
  <c r="U442" i="1"/>
  <c r="W333" i="1"/>
  <c r="Y325" i="1"/>
  <c r="Y342" i="1"/>
  <c r="Y337" i="1"/>
  <c r="W337" i="1"/>
  <c r="Y332" i="1"/>
  <c r="W332" i="1"/>
  <c r="W324" i="1"/>
  <c r="W328" i="1"/>
  <c r="W336" i="1"/>
  <c r="W340" i="1"/>
  <c r="W344" i="1"/>
  <c r="Y324" i="1"/>
  <c r="Y336" i="1"/>
  <c r="Y340" i="1"/>
  <c r="Y344" i="1"/>
  <c r="U259" i="1"/>
  <c r="Q421" i="1"/>
  <c r="Q84" i="1"/>
  <c r="Q80" i="1"/>
  <c r="Q76" i="1"/>
  <c r="Q72" i="1"/>
  <c r="Q68" i="1"/>
  <c r="Q64" i="1"/>
  <c r="Q77" i="1"/>
  <c r="AO112" i="1"/>
  <c r="Q79" i="1"/>
  <c r="Q75" i="1"/>
  <c r="Q71" i="1"/>
  <c r="Q67" i="1"/>
  <c r="Q63" i="1"/>
  <c r="Q112" i="1"/>
  <c r="Q61" i="1"/>
  <c r="Q69" i="1" s="1"/>
  <c r="R112" i="1"/>
  <c r="Q82" i="1"/>
  <c r="Q78" i="1"/>
  <c r="Q70" i="1"/>
  <c r="Q66" i="1"/>
  <c r="Q62" i="1"/>
  <c r="Q81" i="1"/>
  <c r="Q73" i="1"/>
  <c r="Q65" i="1"/>
  <c r="Q228" i="1"/>
  <c r="Q200" i="1"/>
  <c r="Q196" i="1"/>
  <c r="Q192" i="1"/>
  <c r="Q188" i="1"/>
  <c r="Q184" i="1"/>
  <c r="Q180" i="1"/>
  <c r="Q193" i="1"/>
  <c r="Q181" i="1"/>
  <c r="Q195" i="1"/>
  <c r="Q191" i="1"/>
  <c r="Q187" i="1"/>
  <c r="Q183" i="1"/>
  <c r="Q179" i="1"/>
  <c r="Q197" i="1"/>
  <c r="Q189" i="1"/>
  <c r="Q177" i="1"/>
  <c r="AE228" i="1"/>
  <c r="Q198" i="1"/>
  <c r="Q194" i="1"/>
  <c r="Q186" i="1"/>
  <c r="Q182" i="1"/>
  <c r="Q178" i="1"/>
  <c r="R228" i="1"/>
  <c r="R347" i="1"/>
  <c r="Q314" i="1"/>
  <c r="Q310" i="1"/>
  <c r="Q306" i="1"/>
  <c r="Q302" i="1"/>
  <c r="Q298" i="1"/>
  <c r="Q315" i="1"/>
  <c r="Q307" i="1"/>
  <c r="Q299" i="1"/>
  <c r="Q347" i="1"/>
  <c r="Q313" i="1"/>
  <c r="Q309" i="1"/>
  <c r="Q305" i="1"/>
  <c r="Q301" i="1"/>
  <c r="Q297" i="1"/>
  <c r="Q311" i="1"/>
  <c r="Q295" i="1"/>
  <c r="Q303" i="1" s="1"/>
  <c r="Q316" i="1"/>
  <c r="Q312" i="1"/>
  <c r="Q304" i="1"/>
  <c r="Q300" i="1"/>
  <c r="Q296" i="1"/>
  <c r="Q378" i="1"/>
  <c r="Q413" i="1" s="1"/>
  <c r="Q425" i="1"/>
  <c r="Q97" i="1"/>
  <c r="Q185" i="1"/>
  <c r="Q332" i="1"/>
  <c r="Q423" i="1"/>
  <c r="Q431" i="1"/>
  <c r="Q443" i="1"/>
  <c r="Q447" i="1"/>
  <c r="R97" i="1"/>
  <c r="R102" i="1"/>
  <c r="R111" i="1"/>
  <c r="Q190" i="1"/>
  <c r="R213" i="1"/>
  <c r="Q218" i="1"/>
  <c r="R332" i="1"/>
  <c r="R346" i="1"/>
  <c r="Q368" i="1"/>
  <c r="Q412" i="1"/>
  <c r="Q428" i="1"/>
  <c r="Q432" i="1"/>
  <c r="R439" i="1"/>
  <c r="R441" i="1"/>
  <c r="R443" i="1"/>
  <c r="R445" i="1"/>
  <c r="R447" i="1"/>
  <c r="R449" i="1"/>
  <c r="R451" i="1"/>
  <c r="R453" i="1"/>
  <c r="R455" i="1"/>
  <c r="R457" i="1"/>
  <c r="R459" i="1"/>
  <c r="AO97" i="1"/>
  <c r="Q199" i="1"/>
  <c r="AE213" i="1"/>
  <c r="R218" i="1"/>
  <c r="Q227" i="1"/>
  <c r="Q337" i="1"/>
  <c r="Q377" i="1"/>
  <c r="Q440" i="1"/>
  <c r="Q442" i="1"/>
  <c r="Q444" i="1"/>
  <c r="Q446" i="1"/>
  <c r="Q448" i="1"/>
  <c r="Q450" i="1"/>
  <c r="Q454" i="1"/>
  <c r="Q456" i="1"/>
  <c r="Q458" i="1"/>
  <c r="Q460" i="1"/>
  <c r="Q213" i="1"/>
  <c r="Q411" i="1"/>
  <c r="Q414" i="1"/>
  <c r="Q426" i="1"/>
  <c r="Q430" i="1"/>
  <c r="W223" i="1"/>
  <c r="Y219" i="1"/>
  <c r="U129" i="1"/>
  <c r="Y213" i="1" s="1"/>
  <c r="AI219" i="1"/>
  <c r="W219" i="1"/>
  <c r="Y214" i="1"/>
  <c r="AI227" i="1"/>
  <c r="Y227" i="1"/>
  <c r="W227" i="1"/>
  <c r="Y218" i="1"/>
  <c r="W218" i="1"/>
  <c r="AI218" i="1"/>
  <c r="U144" i="1"/>
  <c r="U177" i="1" s="1"/>
  <c r="U181" i="1"/>
  <c r="U193" i="1"/>
  <c r="U197" i="1"/>
  <c r="AI225" i="1"/>
  <c r="AI221" i="1"/>
  <c r="AI217" i="1"/>
  <c r="AI213" i="1"/>
  <c r="AI209" i="1"/>
  <c r="AI205" i="1"/>
  <c r="W205" i="1"/>
  <c r="W209" i="1"/>
  <c r="W213" i="1"/>
  <c r="W217" i="1"/>
  <c r="W221" i="1"/>
  <c r="W225" i="1"/>
  <c r="Y217" i="1"/>
  <c r="Y221" i="1"/>
  <c r="W89" i="1"/>
  <c r="W103" i="1"/>
  <c r="Y98" i="1"/>
  <c r="Y97" i="1"/>
  <c r="W97" i="1"/>
  <c r="U27" i="1"/>
  <c r="U18" i="1"/>
  <c r="W92" i="1"/>
  <c r="W96" i="1"/>
  <c r="W100" i="1"/>
  <c r="W104" i="1"/>
  <c r="W108" i="1"/>
  <c r="Y92" i="1"/>
  <c r="T376" i="1"/>
  <c r="X460" i="1" s="1"/>
  <c r="T375" i="1"/>
  <c r="V459" i="1" s="1"/>
  <c r="T374" i="1"/>
  <c r="X458" i="1" s="1"/>
  <c r="T373" i="1"/>
  <c r="T372" i="1"/>
  <c r="X456" i="1" s="1"/>
  <c r="T371" i="1"/>
  <c r="V455" i="1" s="1"/>
  <c r="T370" i="1"/>
  <c r="X454" i="1" s="1"/>
  <c r="T369" i="1"/>
  <c r="T367" i="1"/>
  <c r="T366" i="1"/>
  <c r="V450" i="1" s="1"/>
  <c r="T365" i="1"/>
  <c r="V449" i="1" s="1"/>
  <c r="T364" i="1"/>
  <c r="X448" i="1" s="1"/>
  <c r="T362" i="1"/>
  <c r="X446" i="1" s="1"/>
  <c r="T361" i="1"/>
  <c r="X445" i="1" s="1"/>
  <c r="T360" i="1"/>
  <c r="X444" i="1" s="1"/>
  <c r="T359" i="1"/>
  <c r="V443" i="1" s="1"/>
  <c r="T358" i="1"/>
  <c r="X442" i="1" s="1"/>
  <c r="T357" i="1"/>
  <c r="V441" i="1" s="1"/>
  <c r="T356" i="1"/>
  <c r="V440" i="1" s="1"/>
  <c r="T355" i="1"/>
  <c r="T258" i="1"/>
  <c r="T257" i="1"/>
  <c r="T256" i="1"/>
  <c r="T255" i="1"/>
  <c r="T254" i="1"/>
  <c r="T253" i="1"/>
  <c r="T252" i="1"/>
  <c r="T251" i="1"/>
  <c r="T249" i="1"/>
  <c r="U336" i="1" s="1"/>
  <c r="T248" i="1"/>
  <c r="T247" i="1"/>
  <c r="T246" i="1"/>
  <c r="U333" i="1" s="1"/>
  <c r="T244" i="1"/>
  <c r="T243" i="1"/>
  <c r="T242" i="1"/>
  <c r="T241" i="1"/>
  <c r="U328" i="1" s="1"/>
  <c r="T240" i="1"/>
  <c r="X327" i="1" s="1"/>
  <c r="T239" i="1"/>
  <c r="T238" i="1"/>
  <c r="T237" i="1"/>
  <c r="T142" i="1"/>
  <c r="T141" i="1"/>
  <c r="AH225" i="1" s="1"/>
  <c r="T140" i="1"/>
  <c r="AH224" i="1" s="1"/>
  <c r="T139" i="1"/>
  <c r="AH223" i="1" s="1"/>
  <c r="T138" i="1"/>
  <c r="T137" i="1"/>
  <c r="AH221" i="1" s="1"/>
  <c r="T136" i="1"/>
  <c r="AH220" i="1" s="1"/>
  <c r="T135" i="1"/>
  <c r="AH219" i="1" s="1"/>
  <c r="T133" i="1"/>
  <c r="AH217" i="1" s="1"/>
  <c r="T132" i="1"/>
  <c r="AH216" i="1" s="1"/>
  <c r="T131" i="1"/>
  <c r="AH215" i="1" s="1"/>
  <c r="T130" i="1"/>
  <c r="AH214" i="1" s="1"/>
  <c r="T128" i="1"/>
  <c r="T127" i="1"/>
  <c r="AH211" i="1" s="1"/>
  <c r="T126" i="1"/>
  <c r="AH210" i="1" s="1"/>
  <c r="T125" i="1"/>
  <c r="AH209" i="1" s="1"/>
  <c r="T124" i="1"/>
  <c r="T123" i="1"/>
  <c r="T122" i="1"/>
  <c r="AH206" i="1" s="1"/>
  <c r="T121" i="1"/>
  <c r="AH205" i="1" s="1"/>
  <c r="T26" i="1"/>
  <c r="U110" i="1" s="1"/>
  <c r="T25" i="1"/>
  <c r="U109" i="1" s="1"/>
  <c r="T24" i="1"/>
  <c r="U108" i="1" s="1"/>
  <c r="T23" i="1"/>
  <c r="U107" i="1" s="1"/>
  <c r="T22" i="1"/>
  <c r="U106" i="1" s="1"/>
  <c r="T21" i="1"/>
  <c r="U105" i="1" s="1"/>
  <c r="T20" i="1"/>
  <c r="U104" i="1" s="1"/>
  <c r="T19" i="1"/>
  <c r="U103" i="1" s="1"/>
  <c r="T17" i="1"/>
  <c r="U101" i="1" s="1"/>
  <c r="T16" i="1"/>
  <c r="U100" i="1" s="1"/>
  <c r="T15" i="1"/>
  <c r="U99" i="1" s="1"/>
  <c r="T14" i="1"/>
  <c r="U98" i="1" s="1"/>
  <c r="T12" i="1"/>
  <c r="U96" i="1" s="1"/>
  <c r="T11" i="1"/>
  <c r="U95" i="1" s="1"/>
  <c r="T10" i="1"/>
  <c r="U94" i="1" s="1"/>
  <c r="T9" i="1"/>
  <c r="U93" i="1" s="1"/>
  <c r="T8" i="1"/>
  <c r="T7" i="1"/>
  <c r="U91" i="1" s="1"/>
  <c r="T6" i="1"/>
  <c r="U90" i="1" s="1"/>
  <c r="T5" i="1"/>
  <c r="V451" i="1"/>
  <c r="X450" i="1"/>
  <c r="X336" i="1"/>
  <c r="W452" i="1" l="1"/>
  <c r="U452" i="1"/>
  <c r="Y452" i="1"/>
  <c r="U424" i="1"/>
  <c r="U461" i="1"/>
  <c r="Y461" i="1"/>
  <c r="W461" i="1"/>
  <c r="U433" i="1"/>
  <c r="U378" i="1"/>
  <c r="Y346" i="1"/>
  <c r="W346" i="1"/>
  <c r="U260" i="1"/>
  <c r="Q74" i="1"/>
  <c r="Q308" i="1"/>
  <c r="Q417" i="1"/>
  <c r="Q422" i="1"/>
  <c r="Q427" i="1"/>
  <c r="Q420" i="1"/>
  <c r="R452" i="1"/>
  <c r="Q452" i="1"/>
  <c r="Q424" i="1"/>
  <c r="Q415" i="1"/>
  <c r="Q318" i="1"/>
  <c r="R462" i="1"/>
  <c r="Q434" i="1"/>
  <c r="Q462" i="1"/>
  <c r="Q317" i="1"/>
  <c r="Q83" i="1"/>
  <c r="Q418" i="1"/>
  <c r="Q419" i="1"/>
  <c r="Q433" i="1"/>
  <c r="R461" i="1"/>
  <c r="Q461" i="1"/>
  <c r="Q416" i="1"/>
  <c r="Q429" i="1"/>
  <c r="U189" i="1"/>
  <c r="U199" i="1"/>
  <c r="U185" i="1"/>
  <c r="U190" i="1"/>
  <c r="U198" i="1"/>
  <c r="U194" i="1"/>
  <c r="U186" i="1"/>
  <c r="U182" i="1"/>
  <c r="U178" i="1"/>
  <c r="U191" i="1"/>
  <c r="U179" i="1"/>
  <c r="AI228" i="1"/>
  <c r="U195" i="1"/>
  <c r="U183" i="1"/>
  <c r="Y228" i="1"/>
  <c r="W228" i="1"/>
  <c r="U200" i="1"/>
  <c r="U196" i="1"/>
  <c r="U192" i="1"/>
  <c r="U188" i="1"/>
  <c r="U184" i="1"/>
  <c r="U180" i="1"/>
  <c r="U187" i="1"/>
  <c r="Y102" i="1"/>
  <c r="W102" i="1"/>
  <c r="Y111" i="1"/>
  <c r="W111" i="1"/>
  <c r="U28" i="1"/>
  <c r="X100" i="1"/>
  <c r="X329" i="1"/>
  <c r="U329" i="1"/>
  <c r="X343" i="1"/>
  <c r="U343" i="1"/>
  <c r="U207" i="1"/>
  <c r="AH207" i="1"/>
  <c r="X326" i="1"/>
  <c r="U326" i="1"/>
  <c r="V330" i="1"/>
  <c r="U330" i="1"/>
  <c r="X335" i="1"/>
  <c r="U335" i="1"/>
  <c r="V340" i="1"/>
  <c r="U340" i="1"/>
  <c r="X344" i="1"/>
  <c r="U344" i="1"/>
  <c r="V325" i="1"/>
  <c r="U325" i="1"/>
  <c r="X339" i="1"/>
  <c r="U339" i="1"/>
  <c r="U208" i="1"/>
  <c r="AH208" i="1"/>
  <c r="U212" i="1"/>
  <c r="AH212" i="1"/>
  <c r="U222" i="1"/>
  <c r="AH222" i="1"/>
  <c r="U226" i="1"/>
  <c r="AH226" i="1"/>
  <c r="V327" i="1"/>
  <c r="U327" i="1"/>
  <c r="X331" i="1"/>
  <c r="U331" i="1"/>
  <c r="X341" i="1"/>
  <c r="U341" i="1"/>
  <c r="X345" i="1"/>
  <c r="U345" i="1"/>
  <c r="V334" i="1"/>
  <c r="U334" i="1"/>
  <c r="X324" i="1"/>
  <c r="U324" i="1"/>
  <c r="X338" i="1"/>
  <c r="U338" i="1"/>
  <c r="V342" i="1"/>
  <c r="U342" i="1"/>
  <c r="V205" i="1"/>
  <c r="U205" i="1"/>
  <c r="X209" i="1"/>
  <c r="U209" i="1"/>
  <c r="X214" i="1"/>
  <c r="U214" i="1"/>
  <c r="X219" i="1"/>
  <c r="U219" i="1"/>
  <c r="X223" i="1"/>
  <c r="U223" i="1"/>
  <c r="V206" i="1"/>
  <c r="U206" i="1"/>
  <c r="V210" i="1"/>
  <c r="U210" i="1"/>
  <c r="V215" i="1"/>
  <c r="U215" i="1"/>
  <c r="V220" i="1"/>
  <c r="U220" i="1"/>
  <c r="X224" i="1"/>
  <c r="U224" i="1"/>
  <c r="X211" i="1"/>
  <c r="U211" i="1"/>
  <c r="X216" i="1"/>
  <c r="U216" i="1"/>
  <c r="V221" i="1"/>
  <c r="U221" i="1"/>
  <c r="X225" i="1"/>
  <c r="U225" i="1"/>
  <c r="V217" i="1"/>
  <c r="U217" i="1"/>
  <c r="X89" i="1"/>
  <c r="U89" i="1"/>
  <c r="X220" i="1"/>
  <c r="X92" i="1"/>
  <c r="U92" i="1"/>
  <c r="V214" i="1"/>
  <c r="V209" i="1"/>
  <c r="V223" i="1"/>
  <c r="X205" i="1"/>
  <c r="V219" i="1"/>
  <c r="V108" i="1"/>
  <c r="X108" i="1"/>
  <c r="X210" i="1"/>
  <c r="X99" i="1"/>
  <c r="X206" i="1"/>
  <c r="X441" i="1"/>
  <c r="V224" i="1"/>
  <c r="T129" i="1"/>
  <c r="AH213" i="1" s="1"/>
  <c r="X215" i="1"/>
  <c r="V104" i="1"/>
  <c r="V331" i="1"/>
  <c r="V444" i="1"/>
  <c r="V99" i="1"/>
  <c r="X104" i="1"/>
  <c r="V458" i="1"/>
  <c r="X93" i="1"/>
  <c r="V103" i="1"/>
  <c r="V107" i="1"/>
  <c r="X207" i="1"/>
  <c r="V211" i="1"/>
  <c r="X221" i="1"/>
  <c r="X107" i="1"/>
  <c r="X103" i="1"/>
  <c r="V207" i="1"/>
  <c r="V216" i="1"/>
  <c r="X330" i="1"/>
  <c r="V93" i="1"/>
  <c r="V225" i="1"/>
  <c r="X334" i="1"/>
  <c r="X440" i="1"/>
  <c r="V89" i="1"/>
  <c r="X449" i="1"/>
  <c r="V454" i="1"/>
  <c r="V100" i="1"/>
  <c r="X105" i="1"/>
  <c r="V92" i="1"/>
  <c r="V96" i="1"/>
  <c r="V101" i="1"/>
  <c r="V329" i="1"/>
  <c r="X325" i="1"/>
  <c r="V335" i="1"/>
  <c r="V339" i="1"/>
  <c r="V343" i="1"/>
  <c r="V445" i="1"/>
  <c r="V344" i="1"/>
  <c r="T368" i="1"/>
  <c r="X452" i="1" s="1"/>
  <c r="V326" i="1"/>
  <c r="V442" i="1"/>
  <c r="V446" i="1"/>
  <c r="V460" i="1"/>
  <c r="X340" i="1"/>
  <c r="V456" i="1"/>
  <c r="X208" i="1"/>
  <c r="V208" i="1"/>
  <c r="X212" i="1"/>
  <c r="V212" i="1"/>
  <c r="X217" i="1"/>
  <c r="X222" i="1"/>
  <c r="V226" i="1"/>
  <c r="X226" i="1"/>
  <c r="V439" i="1"/>
  <c r="T363" i="1"/>
  <c r="X447" i="1" s="1"/>
  <c r="X453" i="1"/>
  <c r="V453" i="1"/>
  <c r="X457" i="1"/>
  <c r="V457" i="1"/>
  <c r="V222" i="1"/>
  <c r="X91" i="1"/>
  <c r="V91" i="1"/>
  <c r="X95" i="1"/>
  <c r="V95" i="1"/>
  <c r="V109" i="1"/>
  <c r="X109" i="1"/>
  <c r="T143" i="1"/>
  <c r="AH227" i="1" s="1"/>
  <c r="V324" i="1"/>
  <c r="T245" i="1"/>
  <c r="U332" i="1" s="1"/>
  <c r="X328" i="1"/>
  <c r="V328" i="1"/>
  <c r="V333" i="1"/>
  <c r="T250" i="1"/>
  <c r="X333" i="1"/>
  <c r="V338" i="1"/>
  <c r="X342" i="1"/>
  <c r="V448" i="1"/>
  <c r="T18" i="1"/>
  <c r="U102" i="1" s="1"/>
  <c r="T134" i="1"/>
  <c r="AH218" i="1" s="1"/>
  <c r="X439" i="1"/>
  <c r="X443" i="1"/>
  <c r="X451" i="1"/>
  <c r="X455" i="1"/>
  <c r="X459" i="1"/>
  <c r="T377" i="1"/>
  <c r="V341" i="1"/>
  <c r="V345" i="1"/>
  <c r="T259" i="1"/>
  <c r="U346" i="1" s="1"/>
  <c r="V336" i="1"/>
  <c r="X96" i="1"/>
  <c r="X101" i="1"/>
  <c r="T27" i="1"/>
  <c r="U111" i="1" s="1"/>
  <c r="X106" i="1"/>
  <c r="V106" i="1"/>
  <c r="X94" i="1"/>
  <c r="V94" i="1"/>
  <c r="X90" i="1"/>
  <c r="T13" i="1"/>
  <c r="U97" i="1" s="1"/>
  <c r="V90" i="1"/>
  <c r="X110" i="1"/>
  <c r="V110" i="1"/>
  <c r="X98" i="1"/>
  <c r="V98" i="1"/>
  <c r="V105" i="1"/>
  <c r="U462" i="1" l="1"/>
  <c r="U431" i="1"/>
  <c r="U427" i="1"/>
  <c r="U423" i="1"/>
  <c r="U415" i="1"/>
  <c r="U411" i="1"/>
  <c r="U428" i="1"/>
  <c r="U416" i="1"/>
  <c r="Y462" i="1"/>
  <c r="W462" i="1"/>
  <c r="U434" i="1"/>
  <c r="U420" i="1"/>
  <c r="U429" i="1"/>
  <c r="U425" i="1"/>
  <c r="U421" i="1"/>
  <c r="U417" i="1"/>
  <c r="U413" i="1"/>
  <c r="U432" i="1"/>
  <c r="U412" i="1"/>
  <c r="U422" i="1"/>
  <c r="U426" i="1"/>
  <c r="U418" i="1"/>
  <c r="U419" i="1"/>
  <c r="U414" i="1"/>
  <c r="U430" i="1"/>
  <c r="U306" i="1"/>
  <c r="U301" i="1"/>
  <c r="U297" i="1"/>
  <c r="U316" i="1"/>
  <c r="U312" i="1"/>
  <c r="U302" i="1"/>
  <c r="U314" i="1"/>
  <c r="U310" i="1"/>
  <c r="U305" i="1"/>
  <c r="U300" i="1"/>
  <c r="U296" i="1"/>
  <c r="U307" i="1"/>
  <c r="U313" i="1"/>
  <c r="U309" i="1"/>
  <c r="U304" i="1"/>
  <c r="Y347" i="1"/>
  <c r="W347" i="1"/>
  <c r="U298" i="1"/>
  <c r="U315" i="1"/>
  <c r="U299" i="1"/>
  <c r="U311" i="1"/>
  <c r="U295" i="1"/>
  <c r="Y112" i="1"/>
  <c r="W112" i="1"/>
  <c r="U82" i="1"/>
  <c r="U78" i="1"/>
  <c r="U73" i="1"/>
  <c r="U75" i="1"/>
  <c r="U65" i="1"/>
  <c r="U81" i="1"/>
  <c r="U77" i="1"/>
  <c r="U67" i="1"/>
  <c r="U63" i="1"/>
  <c r="U79" i="1"/>
  <c r="U61" i="1"/>
  <c r="U71" i="1"/>
  <c r="U66" i="1"/>
  <c r="U62" i="1"/>
  <c r="U84" i="1"/>
  <c r="U70" i="1"/>
  <c r="U80" i="1"/>
  <c r="U64" i="1"/>
  <c r="U68" i="1"/>
  <c r="U76" i="1"/>
  <c r="U72" i="1"/>
  <c r="V337" i="1"/>
  <c r="U337" i="1"/>
  <c r="X213" i="1"/>
  <c r="U213" i="1"/>
  <c r="V218" i="1"/>
  <c r="U218" i="1"/>
  <c r="V227" i="1"/>
  <c r="U227" i="1"/>
  <c r="V447" i="1"/>
  <c r="V213" i="1"/>
  <c r="X337" i="1"/>
  <c r="X218" i="1"/>
  <c r="X227" i="1"/>
  <c r="V452" i="1"/>
  <c r="T144" i="1"/>
  <c r="AH228" i="1" s="1"/>
  <c r="X102" i="1"/>
  <c r="V102" i="1"/>
  <c r="V332" i="1"/>
  <c r="X332" i="1"/>
  <c r="V461" i="1"/>
  <c r="X461" i="1"/>
  <c r="T378" i="1"/>
  <c r="X346" i="1"/>
  <c r="V346" i="1"/>
  <c r="T260" i="1"/>
  <c r="U347" i="1" s="1"/>
  <c r="V111" i="1"/>
  <c r="X111" i="1"/>
  <c r="V97" i="1"/>
  <c r="T28" i="1"/>
  <c r="U112" i="1" s="1"/>
  <c r="X97" i="1"/>
  <c r="S373" i="1"/>
  <c r="S374" i="1"/>
  <c r="S375" i="1"/>
  <c r="S376" i="1"/>
  <c r="S372" i="1"/>
  <c r="S371" i="1"/>
  <c r="S370" i="1"/>
  <c r="S369" i="1"/>
  <c r="S367" i="1"/>
  <c r="S366" i="1"/>
  <c r="S365" i="1"/>
  <c r="S364" i="1"/>
  <c r="S362" i="1"/>
  <c r="S361" i="1"/>
  <c r="S360" i="1"/>
  <c r="S359" i="1"/>
  <c r="S358" i="1"/>
  <c r="S357" i="1"/>
  <c r="S356" i="1"/>
  <c r="S355" i="1"/>
  <c r="S255" i="1"/>
  <c r="S256" i="1"/>
  <c r="S257" i="1"/>
  <c r="S258" i="1"/>
  <c r="S254" i="1"/>
  <c r="S253" i="1"/>
  <c r="S252" i="1"/>
  <c r="S251" i="1"/>
  <c r="S249" i="1"/>
  <c r="S248" i="1"/>
  <c r="S247" i="1"/>
  <c r="S246" i="1"/>
  <c r="S244" i="1"/>
  <c r="S243" i="1"/>
  <c r="S241" i="1"/>
  <c r="S242" i="1"/>
  <c r="S240" i="1"/>
  <c r="S239" i="1"/>
  <c r="S238" i="1"/>
  <c r="S237" i="1"/>
  <c r="S141" i="1"/>
  <c r="AG225" i="1" s="1"/>
  <c r="S142" i="1"/>
  <c r="AG226" i="1" s="1"/>
  <c r="S140" i="1"/>
  <c r="AG224" i="1" s="1"/>
  <c r="S139" i="1"/>
  <c r="AG223" i="1" s="1"/>
  <c r="S138" i="1"/>
  <c r="AG222" i="1" s="1"/>
  <c r="S137" i="1"/>
  <c r="AG221" i="1" s="1"/>
  <c r="S136" i="1"/>
  <c r="AG220" i="1" s="1"/>
  <c r="S135" i="1"/>
  <c r="AG219" i="1" s="1"/>
  <c r="S133" i="1"/>
  <c r="AG217" i="1" s="1"/>
  <c r="S132" i="1"/>
  <c r="AG216" i="1" s="1"/>
  <c r="S131" i="1"/>
  <c r="AG215" i="1" s="1"/>
  <c r="S130" i="1"/>
  <c r="AG214" i="1" s="1"/>
  <c r="S128" i="1"/>
  <c r="AG212" i="1" s="1"/>
  <c r="S127" i="1"/>
  <c r="AG211" i="1" s="1"/>
  <c r="S126" i="1"/>
  <c r="AG210" i="1" s="1"/>
  <c r="S125" i="1"/>
  <c r="AG209" i="1" s="1"/>
  <c r="S124" i="1"/>
  <c r="AG208" i="1" s="1"/>
  <c r="S123" i="1"/>
  <c r="AG207" i="1" s="1"/>
  <c r="S122" i="1"/>
  <c r="AG206" i="1" s="1"/>
  <c r="S121" i="1"/>
  <c r="AG205" i="1" s="1"/>
  <c r="S26" i="1"/>
  <c r="AQ110" i="1" s="1"/>
  <c r="S25" i="1"/>
  <c r="AQ109" i="1" s="1"/>
  <c r="S24" i="1"/>
  <c r="AQ108" i="1" s="1"/>
  <c r="S23" i="1"/>
  <c r="AQ107" i="1" s="1"/>
  <c r="S22" i="1"/>
  <c r="AQ106" i="1" s="1"/>
  <c r="S21" i="1"/>
  <c r="AQ105" i="1" s="1"/>
  <c r="S20" i="1"/>
  <c r="AQ104" i="1" s="1"/>
  <c r="S19" i="1"/>
  <c r="AQ103" i="1" s="1"/>
  <c r="S15" i="1"/>
  <c r="AQ99" i="1" s="1"/>
  <c r="S17" i="1"/>
  <c r="AQ101" i="1" s="1"/>
  <c r="S16" i="1"/>
  <c r="AQ100" i="1" s="1"/>
  <c r="S14" i="1"/>
  <c r="AQ98" i="1" s="1"/>
  <c r="S12" i="1"/>
  <c r="AQ96" i="1" s="1"/>
  <c r="S11" i="1"/>
  <c r="AQ95" i="1" s="1"/>
  <c r="S10" i="1"/>
  <c r="AQ94" i="1" s="1"/>
  <c r="S9" i="1"/>
  <c r="AQ93" i="1" s="1"/>
  <c r="S8" i="1"/>
  <c r="AQ92" i="1" s="1"/>
  <c r="S7" i="1"/>
  <c r="AQ91" i="1" s="1"/>
  <c r="S6" i="1"/>
  <c r="AQ90" i="1" s="1"/>
  <c r="S5" i="1"/>
  <c r="AQ89" i="1" s="1"/>
  <c r="U308" i="1" l="1"/>
  <c r="U303" i="1"/>
  <c r="U317" i="1"/>
  <c r="U74" i="1"/>
  <c r="U83" i="1"/>
  <c r="U69" i="1"/>
  <c r="T194" i="1"/>
  <c r="U228" i="1"/>
  <c r="T191" i="1"/>
  <c r="T189" i="1"/>
  <c r="T178" i="1"/>
  <c r="T190" i="1"/>
  <c r="T188" i="1"/>
  <c r="T198" i="1"/>
  <c r="X228" i="1"/>
  <c r="T195" i="1"/>
  <c r="T177" i="1"/>
  <c r="T183" i="1"/>
  <c r="T180" i="1"/>
  <c r="T196" i="1"/>
  <c r="T181" i="1"/>
  <c r="T197" i="1"/>
  <c r="T186" i="1"/>
  <c r="T179" i="1"/>
  <c r="T192" i="1"/>
  <c r="T193" i="1"/>
  <c r="T182" i="1"/>
  <c r="T199" i="1"/>
  <c r="T187" i="1"/>
  <c r="T184" i="1"/>
  <c r="T200" i="1"/>
  <c r="T185" i="1"/>
  <c r="V228" i="1"/>
  <c r="T98" i="1"/>
  <c r="T205" i="1"/>
  <c r="T209" i="1"/>
  <c r="T214" i="1"/>
  <c r="T219" i="1"/>
  <c r="T223" i="1"/>
  <c r="T324" i="1"/>
  <c r="T329" i="1"/>
  <c r="T333" i="1"/>
  <c r="T338" i="1"/>
  <c r="T345" i="1"/>
  <c r="T439" i="1"/>
  <c r="T443" i="1"/>
  <c r="T448" i="1"/>
  <c r="T453" i="1"/>
  <c r="T460" i="1"/>
  <c r="T99" i="1"/>
  <c r="T93" i="1"/>
  <c r="T107" i="1"/>
  <c r="T90" i="1"/>
  <c r="T94" i="1"/>
  <c r="T100" i="1"/>
  <c r="T104" i="1"/>
  <c r="T108" i="1"/>
  <c r="T206" i="1"/>
  <c r="T210" i="1"/>
  <c r="T215" i="1"/>
  <c r="T220" i="1"/>
  <c r="T224" i="1"/>
  <c r="T325" i="1"/>
  <c r="T328" i="1"/>
  <c r="T334" i="1"/>
  <c r="T339" i="1"/>
  <c r="T344" i="1"/>
  <c r="T440" i="1"/>
  <c r="T444" i="1"/>
  <c r="T449" i="1"/>
  <c r="T454" i="1"/>
  <c r="T459" i="1"/>
  <c r="T96" i="1"/>
  <c r="T89" i="1"/>
  <c r="T103" i="1"/>
  <c r="T91" i="1"/>
  <c r="T95" i="1"/>
  <c r="T101" i="1"/>
  <c r="T105" i="1"/>
  <c r="T109" i="1"/>
  <c r="T207" i="1"/>
  <c r="T211" i="1"/>
  <c r="T216" i="1"/>
  <c r="T221" i="1"/>
  <c r="T226" i="1"/>
  <c r="T326" i="1"/>
  <c r="T330" i="1"/>
  <c r="T335" i="1"/>
  <c r="T340" i="1"/>
  <c r="T343" i="1"/>
  <c r="T441" i="1"/>
  <c r="T445" i="1"/>
  <c r="T450" i="1"/>
  <c r="T455" i="1"/>
  <c r="T458" i="1"/>
  <c r="T92" i="1"/>
  <c r="T106" i="1"/>
  <c r="T110" i="1"/>
  <c r="T208" i="1"/>
  <c r="T212" i="1"/>
  <c r="T217" i="1"/>
  <c r="T222" i="1"/>
  <c r="T225" i="1"/>
  <c r="T327" i="1"/>
  <c r="T331" i="1"/>
  <c r="T336" i="1"/>
  <c r="T341" i="1"/>
  <c r="T342" i="1"/>
  <c r="T442" i="1"/>
  <c r="T446" i="1"/>
  <c r="T451" i="1"/>
  <c r="T456" i="1"/>
  <c r="T457" i="1"/>
  <c r="X462" i="1"/>
  <c r="T434" i="1"/>
  <c r="T430" i="1"/>
  <c r="T426" i="1"/>
  <c r="T422" i="1"/>
  <c r="T418" i="1"/>
  <c r="T414" i="1"/>
  <c r="T431" i="1"/>
  <c r="T427" i="1"/>
  <c r="T419" i="1"/>
  <c r="T411" i="1"/>
  <c r="V462" i="1"/>
  <c r="T429" i="1"/>
  <c r="T425" i="1"/>
  <c r="T421" i="1"/>
  <c r="T417" i="1"/>
  <c r="T413" i="1"/>
  <c r="T423" i="1"/>
  <c r="T415" i="1"/>
  <c r="T412" i="1"/>
  <c r="T432" i="1"/>
  <c r="T416" i="1"/>
  <c r="T420" i="1"/>
  <c r="T424" i="1"/>
  <c r="T428" i="1"/>
  <c r="T433" i="1"/>
  <c r="T314" i="1"/>
  <c r="T310" i="1"/>
  <c r="T305" i="1"/>
  <c r="T300" i="1"/>
  <c r="T296" i="1"/>
  <c r="T313" i="1"/>
  <c r="T309" i="1"/>
  <c r="T304" i="1"/>
  <c r="X347" i="1"/>
  <c r="T316" i="1"/>
  <c r="T312" i="1"/>
  <c r="T302" i="1"/>
  <c r="T298" i="1"/>
  <c r="V347" i="1"/>
  <c r="T306" i="1"/>
  <c r="T301" i="1"/>
  <c r="T299" i="1"/>
  <c r="T297" i="1"/>
  <c r="T311" i="1"/>
  <c r="T315" i="1"/>
  <c r="T307" i="1"/>
  <c r="T295" i="1"/>
  <c r="T80" i="1"/>
  <c r="T76" i="1"/>
  <c r="T71" i="1"/>
  <c r="X112" i="1"/>
  <c r="T84" i="1"/>
  <c r="T79" i="1"/>
  <c r="T75" i="1"/>
  <c r="V112" i="1"/>
  <c r="T73" i="1"/>
  <c r="T68" i="1"/>
  <c r="T64" i="1"/>
  <c r="T72" i="1"/>
  <c r="T67" i="1"/>
  <c r="T81" i="1"/>
  <c r="T63" i="1"/>
  <c r="T77" i="1"/>
  <c r="T66" i="1"/>
  <c r="T82" i="1"/>
  <c r="T78" i="1"/>
  <c r="T62" i="1"/>
  <c r="T61" i="1"/>
  <c r="T70" i="1"/>
  <c r="T65" i="1"/>
  <c r="S13" i="1"/>
  <c r="AQ97" i="1" s="1"/>
  <c r="S129" i="1"/>
  <c r="AG213" i="1" s="1"/>
  <c r="S368" i="1"/>
  <c r="S377" i="1"/>
  <c r="S363" i="1"/>
  <c r="S259" i="1"/>
  <c r="T346" i="1" s="1"/>
  <c r="S250" i="1"/>
  <c r="T337" i="1" s="1"/>
  <c r="S245" i="1"/>
  <c r="T332" i="1" s="1"/>
  <c r="S143" i="1"/>
  <c r="AG227" i="1" s="1"/>
  <c r="S134" i="1"/>
  <c r="AG218" i="1" s="1"/>
  <c r="S27" i="1"/>
  <c r="AQ111" i="1" s="1"/>
  <c r="S18" i="1"/>
  <c r="AQ102" i="1" s="1"/>
  <c r="U318" i="1" l="1"/>
  <c r="T102" i="1"/>
  <c r="T111" i="1"/>
  <c r="T97" i="1"/>
  <c r="T461" i="1"/>
  <c r="T213" i="1"/>
  <c r="T303" i="1"/>
  <c r="T218" i="1"/>
  <c r="T227" i="1"/>
  <c r="T447" i="1"/>
  <c r="T452" i="1"/>
  <c r="T308" i="1"/>
  <c r="T317" i="1"/>
  <c r="T69" i="1"/>
  <c r="T83" i="1"/>
  <c r="T74" i="1"/>
  <c r="S260" i="1"/>
  <c r="S378" i="1"/>
  <c r="S424" i="1" s="1"/>
  <c r="S144" i="1"/>
  <c r="S28" i="1"/>
  <c r="AQ112" i="1" s="1"/>
  <c r="R141" i="1"/>
  <c r="AF225" i="1" s="1"/>
  <c r="R142" i="1"/>
  <c r="AF226" i="1" s="1"/>
  <c r="R140" i="1"/>
  <c r="AF224" i="1" s="1"/>
  <c r="R139" i="1"/>
  <c r="AF223" i="1" s="1"/>
  <c r="R138" i="1"/>
  <c r="AF222" i="1" s="1"/>
  <c r="R137" i="1"/>
  <c r="AF221" i="1" s="1"/>
  <c r="R136" i="1"/>
  <c r="AF220" i="1" s="1"/>
  <c r="R135" i="1"/>
  <c r="AF219" i="1" s="1"/>
  <c r="R133" i="1"/>
  <c r="AF217" i="1" s="1"/>
  <c r="R132" i="1"/>
  <c r="AF216" i="1" s="1"/>
  <c r="R131" i="1"/>
  <c r="AF215" i="1" s="1"/>
  <c r="R130" i="1"/>
  <c r="AF214" i="1" s="1"/>
  <c r="R128" i="1"/>
  <c r="AF212" i="1" s="1"/>
  <c r="R127" i="1"/>
  <c r="AF211" i="1" s="1"/>
  <c r="R126" i="1"/>
  <c r="AF210" i="1" s="1"/>
  <c r="R125" i="1"/>
  <c r="AF209" i="1" s="1"/>
  <c r="R124" i="1"/>
  <c r="AF208" i="1" s="1"/>
  <c r="R123" i="1"/>
  <c r="AF207" i="1" s="1"/>
  <c r="R122" i="1"/>
  <c r="AF206" i="1" s="1"/>
  <c r="R121" i="1"/>
  <c r="AF205" i="1" s="1"/>
  <c r="S185" i="1" l="1"/>
  <c r="AG228" i="1"/>
  <c r="S84" i="1"/>
  <c r="S70" i="1"/>
  <c r="S67" i="1"/>
  <c r="S77" i="1"/>
  <c r="S79" i="1"/>
  <c r="S66" i="1"/>
  <c r="S68" i="1"/>
  <c r="S75" i="1"/>
  <c r="S78" i="1"/>
  <c r="S71" i="1"/>
  <c r="S76" i="1"/>
  <c r="S61" i="1"/>
  <c r="S63" i="1"/>
  <c r="S73" i="1"/>
  <c r="S81" i="1"/>
  <c r="S65" i="1"/>
  <c r="S62" i="1"/>
  <c r="S72" i="1"/>
  <c r="S80" i="1"/>
  <c r="S64" i="1"/>
  <c r="S82" i="1"/>
  <c r="T112" i="1"/>
  <c r="S190" i="1"/>
  <c r="S200" i="1"/>
  <c r="T228" i="1"/>
  <c r="S191" i="1"/>
  <c r="S198" i="1"/>
  <c r="S184" i="1"/>
  <c r="S186" i="1"/>
  <c r="S182" i="1"/>
  <c r="S187" i="1"/>
  <c r="S196" i="1"/>
  <c r="S183" i="1"/>
  <c r="S180" i="1"/>
  <c r="S178" i="1"/>
  <c r="S179" i="1"/>
  <c r="S188" i="1"/>
  <c r="S197" i="1"/>
  <c r="S177" i="1"/>
  <c r="S181" i="1"/>
  <c r="S195" i="1"/>
  <c r="S192" i="1"/>
  <c r="S193" i="1"/>
  <c r="S189" i="1"/>
  <c r="S194" i="1"/>
  <c r="S434" i="1"/>
  <c r="S416" i="1"/>
  <c r="S426" i="1"/>
  <c r="S418" i="1"/>
  <c r="S428" i="1"/>
  <c r="S415" i="1"/>
  <c r="S425" i="1"/>
  <c r="S413" i="1"/>
  <c r="S430" i="1"/>
  <c r="S412" i="1"/>
  <c r="S421" i="1"/>
  <c r="S422" i="1"/>
  <c r="S414" i="1"/>
  <c r="S423" i="1"/>
  <c r="S429" i="1"/>
  <c r="T462" i="1"/>
  <c r="S411" i="1"/>
  <c r="S420" i="1"/>
  <c r="S432" i="1"/>
  <c r="S431" i="1"/>
  <c r="S417" i="1"/>
  <c r="S427" i="1"/>
  <c r="S199" i="1"/>
  <c r="S296" i="1"/>
  <c r="S315" i="1"/>
  <c r="S297" i="1"/>
  <c r="S306" i="1"/>
  <c r="S314" i="1"/>
  <c r="S298" i="1"/>
  <c r="S307" i="1"/>
  <c r="S313" i="1"/>
  <c r="S295" i="1"/>
  <c r="S304" i="1"/>
  <c r="S316" i="1"/>
  <c r="S305" i="1"/>
  <c r="S301" i="1"/>
  <c r="S311" i="1"/>
  <c r="T347" i="1"/>
  <c r="S299" i="1"/>
  <c r="S310" i="1"/>
  <c r="S302" i="1"/>
  <c r="S312" i="1"/>
  <c r="S300" i="1"/>
  <c r="S309" i="1"/>
  <c r="S419" i="1"/>
  <c r="S433" i="1"/>
  <c r="T318" i="1"/>
  <c r="R129" i="1"/>
  <c r="AF213" i="1" s="1"/>
  <c r="S205" i="1"/>
  <c r="S209" i="1"/>
  <c r="S214" i="1"/>
  <c r="S219" i="1"/>
  <c r="S223" i="1"/>
  <c r="S206" i="1"/>
  <c r="S210" i="1"/>
  <c r="S215" i="1"/>
  <c r="S220" i="1"/>
  <c r="S224" i="1"/>
  <c r="S207" i="1"/>
  <c r="S211" i="1"/>
  <c r="S216" i="1"/>
  <c r="S221" i="1"/>
  <c r="S226" i="1"/>
  <c r="S208" i="1"/>
  <c r="S212" i="1"/>
  <c r="S217" i="1"/>
  <c r="S222" i="1"/>
  <c r="R143" i="1"/>
  <c r="AF227" i="1" s="1"/>
  <c r="S225" i="1"/>
  <c r="R134" i="1"/>
  <c r="AF218" i="1" s="1"/>
  <c r="R370" i="1"/>
  <c r="S454" i="1" s="1"/>
  <c r="R371" i="1"/>
  <c r="S455" i="1" s="1"/>
  <c r="R372" i="1"/>
  <c r="S456" i="1" s="1"/>
  <c r="R373" i="1"/>
  <c r="S457" i="1" s="1"/>
  <c r="R374" i="1"/>
  <c r="S458" i="1" s="1"/>
  <c r="R375" i="1"/>
  <c r="S459" i="1" s="1"/>
  <c r="R376" i="1"/>
  <c r="S460" i="1" s="1"/>
  <c r="R369" i="1"/>
  <c r="S453" i="1" s="1"/>
  <c r="R365" i="1"/>
  <c r="S449" i="1" s="1"/>
  <c r="R366" i="1"/>
  <c r="S450" i="1" s="1"/>
  <c r="R367" i="1"/>
  <c r="S451" i="1" s="1"/>
  <c r="R364" i="1"/>
  <c r="S448" i="1" s="1"/>
  <c r="R356" i="1"/>
  <c r="S440" i="1" s="1"/>
  <c r="R357" i="1"/>
  <c r="S441" i="1" s="1"/>
  <c r="R358" i="1"/>
  <c r="S442" i="1" s="1"/>
  <c r="R359" i="1"/>
  <c r="S443" i="1" s="1"/>
  <c r="R360" i="1"/>
  <c r="S444" i="1" s="1"/>
  <c r="R361" i="1"/>
  <c r="S445" i="1" s="1"/>
  <c r="R362" i="1"/>
  <c r="S446" i="1" s="1"/>
  <c r="R355" i="1"/>
  <c r="S439" i="1" s="1"/>
  <c r="S218" i="1" l="1"/>
  <c r="S227" i="1"/>
  <c r="S213" i="1"/>
  <c r="S308" i="1"/>
  <c r="S317" i="1"/>
  <c r="S303" i="1"/>
  <c r="R363" i="1"/>
  <c r="S447" i="1" s="1"/>
  <c r="R368" i="1"/>
  <c r="S452" i="1" s="1"/>
  <c r="R377" i="1"/>
  <c r="S461" i="1" s="1"/>
  <c r="R144" i="1"/>
  <c r="AF228" i="1" s="1"/>
  <c r="R252" i="1"/>
  <c r="S339" i="1" s="1"/>
  <c r="R253" i="1"/>
  <c r="S340" i="1" s="1"/>
  <c r="R254" i="1"/>
  <c r="S341" i="1" s="1"/>
  <c r="R255" i="1"/>
  <c r="S342" i="1" s="1"/>
  <c r="R256" i="1"/>
  <c r="S343" i="1" s="1"/>
  <c r="R257" i="1"/>
  <c r="S344" i="1" s="1"/>
  <c r="R258" i="1"/>
  <c r="S345" i="1" s="1"/>
  <c r="R251" i="1"/>
  <c r="R247" i="1"/>
  <c r="S334" i="1" s="1"/>
  <c r="R248" i="1"/>
  <c r="S335" i="1" s="1"/>
  <c r="R249" i="1"/>
  <c r="S336" i="1" s="1"/>
  <c r="R246" i="1"/>
  <c r="S333" i="1" s="1"/>
  <c r="R238" i="1"/>
  <c r="S325" i="1" s="1"/>
  <c r="R239" i="1"/>
  <c r="S326" i="1" s="1"/>
  <c r="R240" i="1"/>
  <c r="S327" i="1" s="1"/>
  <c r="R241" i="1"/>
  <c r="S328" i="1" s="1"/>
  <c r="R242" i="1"/>
  <c r="S329" i="1" s="1"/>
  <c r="R243" i="1"/>
  <c r="S330" i="1" s="1"/>
  <c r="R244" i="1"/>
  <c r="S331" i="1" s="1"/>
  <c r="R237" i="1"/>
  <c r="S324" i="1" s="1"/>
  <c r="R20" i="1"/>
  <c r="AP104" i="1" s="1"/>
  <c r="R21" i="1"/>
  <c r="AP105" i="1" s="1"/>
  <c r="R22" i="1"/>
  <c r="AP106" i="1" s="1"/>
  <c r="R23" i="1"/>
  <c r="AP107" i="1" s="1"/>
  <c r="R24" i="1"/>
  <c r="AP108" i="1" s="1"/>
  <c r="R25" i="1"/>
  <c r="AP109" i="1" s="1"/>
  <c r="R26" i="1"/>
  <c r="AP110" i="1" s="1"/>
  <c r="R19" i="1"/>
  <c r="AP103" i="1" s="1"/>
  <c r="R15" i="1"/>
  <c r="AP99" i="1" s="1"/>
  <c r="R16" i="1"/>
  <c r="AP100" i="1" s="1"/>
  <c r="R17" i="1"/>
  <c r="AP101" i="1" s="1"/>
  <c r="R14" i="1"/>
  <c r="AP98" i="1" s="1"/>
  <c r="R6" i="1"/>
  <c r="AP90" i="1" s="1"/>
  <c r="R7" i="1"/>
  <c r="AP91" i="1" s="1"/>
  <c r="R8" i="1"/>
  <c r="AP92" i="1" s="1"/>
  <c r="R9" i="1"/>
  <c r="AP93" i="1" s="1"/>
  <c r="R10" i="1"/>
  <c r="AP94" i="1" s="1"/>
  <c r="R11" i="1"/>
  <c r="AP95" i="1" s="1"/>
  <c r="R12" i="1"/>
  <c r="AP96" i="1" s="1"/>
  <c r="R5" i="1"/>
  <c r="AP89" i="1" s="1"/>
  <c r="S91" i="1" l="1"/>
  <c r="S109" i="1"/>
  <c r="S94" i="1"/>
  <c r="S99" i="1"/>
  <c r="S108" i="1"/>
  <c r="S104" i="1"/>
  <c r="S93" i="1"/>
  <c r="S98" i="1"/>
  <c r="S103" i="1"/>
  <c r="S107" i="1"/>
  <c r="R259" i="1"/>
  <c r="S346" i="1" s="1"/>
  <c r="S338" i="1"/>
  <c r="S228" i="1"/>
  <c r="S95" i="1"/>
  <c r="S100" i="1"/>
  <c r="S105" i="1"/>
  <c r="S90" i="1"/>
  <c r="S89" i="1"/>
  <c r="S96" i="1"/>
  <c r="S92" i="1"/>
  <c r="S101" i="1"/>
  <c r="S110" i="1"/>
  <c r="S106" i="1"/>
  <c r="R190" i="1"/>
  <c r="S318" i="1"/>
  <c r="R13" i="1"/>
  <c r="AP97" i="1" s="1"/>
  <c r="R18" i="1"/>
  <c r="AP102" i="1" s="1"/>
  <c r="R27" i="1"/>
  <c r="AP111" i="1" s="1"/>
  <c r="R245" i="1"/>
  <c r="S332" i="1" s="1"/>
  <c r="R378" i="1"/>
  <c r="S462" i="1" s="1"/>
  <c r="R250" i="1"/>
  <c r="S337" i="1" s="1"/>
  <c r="R200" i="1"/>
  <c r="R192" i="1"/>
  <c r="R184" i="1"/>
  <c r="R195" i="1"/>
  <c r="R187" i="1"/>
  <c r="R179" i="1"/>
  <c r="R196" i="1"/>
  <c r="R188" i="1"/>
  <c r="R180" i="1"/>
  <c r="R191" i="1"/>
  <c r="R183" i="1"/>
  <c r="R189" i="1"/>
  <c r="R177" i="1"/>
  <c r="R197" i="1"/>
  <c r="R199" i="1"/>
  <c r="R182" i="1"/>
  <c r="R181" i="1"/>
  <c r="R186" i="1"/>
  <c r="R178" i="1"/>
  <c r="R194" i="1"/>
  <c r="R185" i="1"/>
  <c r="R198" i="1"/>
  <c r="R193" i="1"/>
  <c r="Q136" i="1"/>
  <c r="Q137" i="1"/>
  <c r="Q138" i="1"/>
  <c r="Q139" i="1"/>
  <c r="Q140" i="1"/>
  <c r="Q141" i="1"/>
  <c r="Q142" i="1"/>
  <c r="Q135" i="1"/>
  <c r="Q131" i="1"/>
  <c r="Q132" i="1"/>
  <c r="Q133" i="1"/>
  <c r="Q130" i="1"/>
  <c r="Q127" i="1"/>
  <c r="Q128" i="1"/>
  <c r="Q126" i="1"/>
  <c r="Q125" i="1"/>
  <c r="Q124" i="1"/>
  <c r="Q123" i="1"/>
  <c r="Q122" i="1"/>
  <c r="Q121" i="1"/>
  <c r="V128" i="1" l="1"/>
  <c r="V141" i="1"/>
  <c r="V123" i="1"/>
  <c r="V132" i="1"/>
  <c r="R160" i="1" s="1"/>
  <c r="V137" i="1"/>
  <c r="V124" i="1"/>
  <c r="R152" i="1" s="1"/>
  <c r="V131" i="1"/>
  <c r="R159" i="1" s="1"/>
  <c r="V136" i="1"/>
  <c r="R164" i="1" s="1"/>
  <c r="V125" i="1"/>
  <c r="R153" i="1" s="1"/>
  <c r="V130" i="1"/>
  <c r="V135" i="1"/>
  <c r="V139" i="1"/>
  <c r="R167" i="1" s="1"/>
  <c r="V127" i="1"/>
  <c r="V140" i="1"/>
  <c r="R168" i="1" s="1"/>
  <c r="V121" i="1"/>
  <c r="V122" i="1"/>
  <c r="R150" i="1" s="1"/>
  <c r="V126" i="1"/>
  <c r="V133" i="1"/>
  <c r="R161" i="1" s="1"/>
  <c r="V142" i="1"/>
  <c r="V138" i="1"/>
  <c r="R166" i="1" s="1"/>
  <c r="R433" i="1"/>
  <c r="R163" i="1"/>
  <c r="S102" i="1"/>
  <c r="S97" i="1"/>
  <c r="S111" i="1"/>
  <c r="R155" i="1"/>
  <c r="R149" i="1"/>
  <c r="R154" i="1"/>
  <c r="R170" i="1"/>
  <c r="R434" i="1"/>
  <c r="R420" i="1"/>
  <c r="R413" i="1"/>
  <c r="R432" i="1"/>
  <c r="R417" i="1"/>
  <c r="R411" i="1"/>
  <c r="R431" i="1"/>
  <c r="R423" i="1"/>
  <c r="R412" i="1"/>
  <c r="R414" i="1"/>
  <c r="R416" i="1"/>
  <c r="R418" i="1"/>
  <c r="R427" i="1"/>
  <c r="R415" i="1"/>
  <c r="R421" i="1"/>
  <c r="R429" i="1"/>
  <c r="R428" i="1"/>
  <c r="R430" i="1"/>
  <c r="R422" i="1"/>
  <c r="R426" i="1"/>
  <c r="R425" i="1"/>
  <c r="R424" i="1"/>
  <c r="R28" i="1"/>
  <c r="AP112" i="1" s="1"/>
  <c r="R156" i="1"/>
  <c r="R419" i="1"/>
  <c r="R260" i="1"/>
  <c r="S347" i="1" s="1"/>
  <c r="V370" i="1"/>
  <c r="Q398" i="1" s="1"/>
  <c r="V371" i="1"/>
  <c r="Q399" i="1" s="1"/>
  <c r="V372" i="1"/>
  <c r="Q400" i="1" s="1"/>
  <c r="V373" i="1"/>
  <c r="Q401" i="1" s="1"/>
  <c r="V374" i="1"/>
  <c r="Q402" i="1" s="1"/>
  <c r="V375" i="1"/>
  <c r="Q403" i="1" s="1"/>
  <c r="V376" i="1"/>
  <c r="Q404" i="1" s="1"/>
  <c r="V369" i="1"/>
  <c r="Q397" i="1" s="1"/>
  <c r="V365" i="1"/>
  <c r="Q393" i="1" s="1"/>
  <c r="V366" i="1"/>
  <c r="Q394" i="1" s="1"/>
  <c r="V367" i="1"/>
  <c r="Q395" i="1" s="1"/>
  <c r="V364" i="1"/>
  <c r="Q392" i="1" s="1"/>
  <c r="V362" i="1"/>
  <c r="Q390" i="1" s="1"/>
  <c r="V361" i="1"/>
  <c r="Q389" i="1" s="1"/>
  <c r="V360" i="1"/>
  <c r="Q388" i="1" s="1"/>
  <c r="V359" i="1"/>
  <c r="Q387" i="1" s="1"/>
  <c r="V358" i="1"/>
  <c r="Q386" i="1" s="1"/>
  <c r="V357" i="1"/>
  <c r="Q385" i="1" s="1"/>
  <c r="V356" i="1"/>
  <c r="Q384" i="1" s="1"/>
  <c r="V355" i="1"/>
  <c r="Q383" i="1" s="1"/>
  <c r="Q252" i="1"/>
  <c r="Q253" i="1"/>
  <c r="Q254" i="1"/>
  <c r="Q255" i="1"/>
  <c r="Q256" i="1"/>
  <c r="Q257" i="1"/>
  <c r="Q258" i="1"/>
  <c r="Q251" i="1"/>
  <c r="Q248" i="1"/>
  <c r="Q249" i="1"/>
  <c r="Q247" i="1"/>
  <c r="Q246" i="1"/>
  <c r="Q244" i="1"/>
  <c r="Q243" i="1"/>
  <c r="Q242" i="1"/>
  <c r="Q241" i="1"/>
  <c r="Q240" i="1"/>
  <c r="Q239" i="1"/>
  <c r="Q238" i="1"/>
  <c r="Q237" i="1"/>
  <c r="U386" i="1" l="1"/>
  <c r="U390" i="1"/>
  <c r="U393" i="1"/>
  <c r="U402" i="1"/>
  <c r="U398" i="1"/>
  <c r="U383" i="1"/>
  <c r="U387" i="1"/>
  <c r="U392" i="1"/>
  <c r="U397" i="1"/>
  <c r="U401" i="1"/>
  <c r="U384" i="1"/>
  <c r="U388" i="1"/>
  <c r="U395" i="1"/>
  <c r="U404" i="1"/>
  <c r="U400" i="1"/>
  <c r="U385" i="1"/>
  <c r="U389" i="1"/>
  <c r="U394" i="1"/>
  <c r="U403" i="1"/>
  <c r="U399" i="1"/>
  <c r="V241" i="1"/>
  <c r="V251" i="1"/>
  <c r="V242" i="1"/>
  <c r="V272" i="1" s="1"/>
  <c r="V258" i="1"/>
  <c r="V243" i="1"/>
  <c r="V249" i="1"/>
  <c r="V257" i="1"/>
  <c r="V253" i="1"/>
  <c r="U166" i="1"/>
  <c r="AA222" i="1"/>
  <c r="AJ222" i="1"/>
  <c r="U161" i="1"/>
  <c r="AA217" i="1"/>
  <c r="AJ217" i="1"/>
  <c r="U150" i="1"/>
  <c r="AA206" i="1"/>
  <c r="AJ206" i="1"/>
  <c r="U168" i="1"/>
  <c r="AA224" i="1"/>
  <c r="AJ224" i="1"/>
  <c r="U167" i="1"/>
  <c r="AA223" i="1"/>
  <c r="AJ223" i="1"/>
  <c r="U158" i="1"/>
  <c r="AA214" i="1"/>
  <c r="AJ214" i="1"/>
  <c r="U164" i="1"/>
  <c r="AA220" i="1"/>
  <c r="AJ220" i="1"/>
  <c r="U152" i="1"/>
  <c r="AA208" i="1"/>
  <c r="AJ208" i="1"/>
  <c r="U160" i="1"/>
  <c r="AA216" i="1"/>
  <c r="AJ216" i="1"/>
  <c r="U169" i="1"/>
  <c r="AA225" i="1"/>
  <c r="AJ225" i="1"/>
  <c r="V237" i="1"/>
  <c r="V246" i="1"/>
  <c r="V255" i="1"/>
  <c r="V238" i="1"/>
  <c r="V247" i="1"/>
  <c r="V254" i="1"/>
  <c r="V239" i="1"/>
  <c r="V240" i="1"/>
  <c r="V244" i="1"/>
  <c r="V248" i="1"/>
  <c r="V256" i="1"/>
  <c r="V252" i="1"/>
  <c r="U170" i="1"/>
  <c r="AA226" i="1"/>
  <c r="AJ226" i="1"/>
  <c r="U154" i="1"/>
  <c r="AA210" i="1"/>
  <c r="AJ210" i="1"/>
  <c r="U149" i="1"/>
  <c r="AA205" i="1"/>
  <c r="AJ205" i="1"/>
  <c r="U155" i="1"/>
  <c r="AA211" i="1"/>
  <c r="AJ211" i="1"/>
  <c r="U163" i="1"/>
  <c r="AA219" i="1"/>
  <c r="AJ219" i="1"/>
  <c r="U153" i="1"/>
  <c r="AA209" i="1"/>
  <c r="AJ209" i="1"/>
  <c r="U159" i="1"/>
  <c r="AA215" i="1"/>
  <c r="AJ215" i="1"/>
  <c r="U165" i="1"/>
  <c r="AA221" i="1"/>
  <c r="AJ221" i="1"/>
  <c r="U151" i="1"/>
  <c r="AA207" i="1"/>
  <c r="AJ207" i="1"/>
  <c r="U156" i="1"/>
  <c r="AA212" i="1"/>
  <c r="AJ212" i="1"/>
  <c r="T384" i="1"/>
  <c r="T388" i="1"/>
  <c r="T395" i="1"/>
  <c r="T404" i="1"/>
  <c r="T400" i="1"/>
  <c r="V154" i="1"/>
  <c r="T154" i="1"/>
  <c r="T159" i="1"/>
  <c r="V159" i="1"/>
  <c r="V151" i="1"/>
  <c r="T151" i="1"/>
  <c r="T153" i="1"/>
  <c r="V153" i="1"/>
  <c r="V168" i="1"/>
  <c r="T168" i="1"/>
  <c r="V164" i="1"/>
  <c r="T164" i="1"/>
  <c r="T385" i="1"/>
  <c r="T389" i="1"/>
  <c r="T394" i="1"/>
  <c r="T403" i="1"/>
  <c r="T399" i="1"/>
  <c r="T165" i="1"/>
  <c r="V165" i="1"/>
  <c r="V156" i="1"/>
  <c r="T156" i="1"/>
  <c r="T170" i="1"/>
  <c r="V170" i="1"/>
  <c r="V163" i="1"/>
  <c r="T163" i="1"/>
  <c r="T386" i="1"/>
  <c r="T390" i="1"/>
  <c r="T393" i="1"/>
  <c r="T402" i="1"/>
  <c r="T398" i="1"/>
  <c r="V166" i="1"/>
  <c r="T166" i="1"/>
  <c r="V150" i="1"/>
  <c r="T150" i="1"/>
  <c r="V167" i="1"/>
  <c r="T167" i="1"/>
  <c r="V158" i="1"/>
  <c r="T158" i="1"/>
  <c r="T149" i="1"/>
  <c r="V149" i="1"/>
  <c r="T160" i="1"/>
  <c r="V160" i="1"/>
  <c r="V155" i="1"/>
  <c r="T155" i="1"/>
  <c r="T383" i="1"/>
  <c r="T387" i="1"/>
  <c r="T392" i="1"/>
  <c r="T397" i="1"/>
  <c r="T401" i="1"/>
  <c r="T169" i="1"/>
  <c r="V169" i="1"/>
  <c r="T161" i="1"/>
  <c r="V161" i="1"/>
  <c r="T152" i="1"/>
  <c r="V152" i="1"/>
  <c r="S271" i="1"/>
  <c r="V271" i="1"/>
  <c r="S285" i="1"/>
  <c r="S112" i="1"/>
  <c r="S152" i="1"/>
  <c r="S166" i="1"/>
  <c r="S165" i="1"/>
  <c r="S161" i="1"/>
  <c r="S164" i="1"/>
  <c r="S159" i="1"/>
  <c r="S156" i="1"/>
  <c r="S163" i="1"/>
  <c r="S151" i="1"/>
  <c r="S158" i="1"/>
  <c r="V268" i="1"/>
  <c r="S268" i="1"/>
  <c r="V269" i="1"/>
  <c r="S273" i="1"/>
  <c r="V273" i="1"/>
  <c r="V279" i="1"/>
  <c r="S287" i="1"/>
  <c r="R158" i="1"/>
  <c r="S168" i="1"/>
  <c r="S155" i="1"/>
  <c r="S169" i="1"/>
  <c r="S154" i="1"/>
  <c r="S153" i="1"/>
  <c r="S160" i="1"/>
  <c r="S170" i="1"/>
  <c r="S150" i="1"/>
  <c r="S167" i="1"/>
  <c r="S149" i="1"/>
  <c r="V270" i="1"/>
  <c r="S270" i="1"/>
  <c r="V286" i="1"/>
  <c r="S282" i="1"/>
  <c r="R151" i="1"/>
  <c r="R268" i="1"/>
  <c r="R400" i="1"/>
  <c r="R273" i="1"/>
  <c r="R279" i="1"/>
  <c r="R394" i="1"/>
  <c r="R165" i="1"/>
  <c r="R84" i="1"/>
  <c r="R62" i="1"/>
  <c r="R67" i="1"/>
  <c r="R72" i="1"/>
  <c r="R61" i="1"/>
  <c r="R77" i="1"/>
  <c r="R68" i="1"/>
  <c r="R79" i="1"/>
  <c r="R81" i="1"/>
  <c r="R76" i="1"/>
  <c r="R80" i="1"/>
  <c r="R64" i="1"/>
  <c r="R75" i="1"/>
  <c r="R78" i="1"/>
  <c r="R82" i="1"/>
  <c r="R65" i="1"/>
  <c r="R70" i="1"/>
  <c r="R73" i="1"/>
  <c r="R63" i="1"/>
  <c r="R66" i="1"/>
  <c r="R71" i="1"/>
  <c r="R270" i="1"/>
  <c r="R282" i="1"/>
  <c r="R390" i="1"/>
  <c r="R393" i="1"/>
  <c r="R307" i="1"/>
  <c r="R298" i="1"/>
  <c r="R313" i="1"/>
  <c r="R302" i="1"/>
  <c r="R309" i="1"/>
  <c r="R304" i="1"/>
  <c r="R306" i="1"/>
  <c r="R305" i="1"/>
  <c r="R301" i="1"/>
  <c r="R297" i="1"/>
  <c r="R299" i="1"/>
  <c r="R315" i="1"/>
  <c r="R312" i="1"/>
  <c r="R295" i="1"/>
  <c r="R310" i="1"/>
  <c r="R300" i="1"/>
  <c r="R296" i="1"/>
  <c r="R311" i="1"/>
  <c r="R316" i="1"/>
  <c r="R314" i="1"/>
  <c r="R271" i="1"/>
  <c r="R285" i="1"/>
  <c r="R169" i="1"/>
  <c r="S272" i="1" l="1"/>
  <c r="U278" i="1"/>
  <c r="Q278" i="1"/>
  <c r="U284" i="1"/>
  <c r="Q284" i="1"/>
  <c r="U276" i="1"/>
  <c r="Q276" i="1"/>
  <c r="U283" i="1"/>
  <c r="Q283" i="1"/>
  <c r="U288" i="1"/>
  <c r="Q288" i="1"/>
  <c r="U274" i="1"/>
  <c r="Q274" i="1"/>
  <c r="U277" i="1"/>
  <c r="Q277" i="1"/>
  <c r="U267" i="1"/>
  <c r="Q267" i="1"/>
  <c r="U287" i="1"/>
  <c r="Q287" i="1"/>
  <c r="U272" i="1"/>
  <c r="Q272" i="1"/>
  <c r="U282" i="1"/>
  <c r="Q282" i="1"/>
  <c r="U270" i="1"/>
  <c r="Q270" i="1"/>
  <c r="U268" i="1"/>
  <c r="Q268" i="1"/>
  <c r="U279" i="1"/>
  <c r="Q279" i="1"/>
  <c r="U281" i="1"/>
  <c r="Q281" i="1"/>
  <c r="U286" i="1"/>
  <c r="Q286" i="1"/>
  <c r="U269" i="1"/>
  <c r="Q269" i="1"/>
  <c r="U285" i="1"/>
  <c r="Q285" i="1"/>
  <c r="U273" i="1"/>
  <c r="Q273" i="1"/>
  <c r="U271" i="1"/>
  <c r="Q271" i="1"/>
  <c r="R284" i="1"/>
  <c r="R272" i="1"/>
  <c r="S284" i="1"/>
  <c r="R278" i="1"/>
  <c r="S278" i="1"/>
  <c r="S276" i="1"/>
  <c r="V278" i="1"/>
  <c r="S283" i="1"/>
  <c r="V276" i="1"/>
  <c r="R276" i="1"/>
  <c r="R267" i="1"/>
  <c r="R287" i="1"/>
  <c r="V282" i="1"/>
  <c r="V274" i="1"/>
  <c r="V287" i="1"/>
  <c r="V284" i="1"/>
  <c r="S288" i="1"/>
  <c r="T286" i="1"/>
  <c r="T274" i="1"/>
  <c r="T269" i="1"/>
  <c r="T277" i="1"/>
  <c r="T285" i="1"/>
  <c r="T267" i="1"/>
  <c r="T283" i="1"/>
  <c r="T279" i="1"/>
  <c r="T288" i="1"/>
  <c r="T281" i="1"/>
  <c r="R286" i="1"/>
  <c r="R274" i="1"/>
  <c r="R283" i="1"/>
  <c r="R269" i="1"/>
  <c r="V285" i="1"/>
  <c r="R281" i="1"/>
  <c r="V277" i="1"/>
  <c r="S267" i="1"/>
  <c r="V281" i="1"/>
  <c r="R277" i="1"/>
  <c r="S277" i="1"/>
  <c r="V267" i="1"/>
  <c r="R288" i="1"/>
  <c r="S286" i="1"/>
  <c r="S274" i="1"/>
  <c r="V283" i="1"/>
  <c r="S279" i="1"/>
  <c r="S269" i="1"/>
  <c r="V288" i="1"/>
  <c r="S281" i="1"/>
  <c r="T282" i="1"/>
  <c r="T278" i="1"/>
  <c r="T270" i="1"/>
  <c r="T284" i="1"/>
  <c r="T268" i="1"/>
  <c r="T276" i="1"/>
  <c r="T287" i="1"/>
  <c r="T273" i="1"/>
  <c r="T272" i="1"/>
  <c r="T271" i="1"/>
  <c r="R403" i="1"/>
  <c r="R392" i="1"/>
  <c r="R384" i="1"/>
  <c r="R398" i="1"/>
  <c r="R389" i="1"/>
  <c r="R395" i="1"/>
  <c r="S394" i="1"/>
  <c r="S384" i="1"/>
  <c r="R397" i="1"/>
  <c r="R387" i="1"/>
  <c r="R386" i="1"/>
  <c r="S397" i="1"/>
  <c r="S387" i="1"/>
  <c r="R404" i="1"/>
  <c r="R401" i="1"/>
  <c r="R383" i="1"/>
  <c r="R402" i="1"/>
  <c r="R399" i="1"/>
  <c r="R385" i="1"/>
  <c r="R388" i="1"/>
  <c r="S401" i="1"/>
  <c r="S392" i="1"/>
  <c r="S383" i="1"/>
  <c r="S385" i="1"/>
  <c r="S395" i="1"/>
  <c r="S398" i="1"/>
  <c r="S393" i="1"/>
  <c r="S386" i="1"/>
  <c r="S403" i="1"/>
  <c r="S389" i="1"/>
  <c r="S404" i="1"/>
  <c r="S388" i="1"/>
  <c r="S402" i="1"/>
  <c r="S390" i="1"/>
  <c r="S399" i="1"/>
  <c r="S400" i="1"/>
  <c r="S69" i="1"/>
  <c r="S83" i="1"/>
  <c r="S74" i="1"/>
  <c r="R303" i="1"/>
  <c r="R308" i="1"/>
  <c r="R317" i="1"/>
  <c r="R74" i="1"/>
  <c r="R83" i="1"/>
  <c r="R69" i="1"/>
  <c r="Q20" i="1"/>
  <c r="Q21" i="1"/>
  <c r="Q22" i="1"/>
  <c r="Q23" i="1"/>
  <c r="Q24" i="1"/>
  <c r="Q25" i="1"/>
  <c r="Q26" i="1"/>
  <c r="Q19" i="1"/>
  <c r="Q17" i="1"/>
  <c r="Q16" i="1"/>
  <c r="Q15" i="1"/>
  <c r="Q14" i="1"/>
  <c r="Q12" i="1"/>
  <c r="Q11" i="1"/>
  <c r="Q10" i="1"/>
  <c r="Q9" i="1"/>
  <c r="Q8" i="1"/>
  <c r="Q7" i="1"/>
  <c r="Q6" i="1"/>
  <c r="Q5" i="1"/>
  <c r="V377" i="1"/>
  <c r="Q405" i="1" s="1"/>
  <c r="V368" i="1"/>
  <c r="Q396" i="1" s="1"/>
  <c r="V363" i="1"/>
  <c r="Q391" i="1" s="1"/>
  <c r="U396" i="1" l="1"/>
  <c r="U405" i="1"/>
  <c r="U391" i="1"/>
  <c r="V250" i="1"/>
  <c r="Q280" i="1" s="1"/>
  <c r="V134" i="1"/>
  <c r="Q162" i="1" s="1"/>
  <c r="V259" i="1"/>
  <c r="Q289" i="1" s="1"/>
  <c r="V143" i="1"/>
  <c r="Q171" i="1" s="1"/>
  <c r="V129" i="1"/>
  <c r="Q157" i="1" s="1"/>
  <c r="V245" i="1"/>
  <c r="Q275" i="1" s="1"/>
  <c r="V10" i="1"/>
  <c r="V22" i="1"/>
  <c r="V7" i="1"/>
  <c r="R35" i="1" s="1"/>
  <c r="V11" i="1"/>
  <c r="V16" i="1"/>
  <c r="V21" i="1"/>
  <c r="V6" i="1"/>
  <c r="V15" i="1"/>
  <c r="V8" i="1"/>
  <c r="V12" i="1"/>
  <c r="V17" i="1"/>
  <c r="V24" i="1"/>
  <c r="V20" i="1"/>
  <c r="V5" i="1"/>
  <c r="V9" i="1"/>
  <c r="R37" i="1" s="1"/>
  <c r="V14" i="1"/>
  <c r="V19" i="1"/>
  <c r="V23" i="1"/>
  <c r="V26" i="1"/>
  <c r="V25" i="1"/>
  <c r="R36" i="1"/>
  <c r="T391" i="1"/>
  <c r="T396" i="1"/>
  <c r="T405" i="1"/>
  <c r="R318" i="1"/>
  <c r="R44" i="1"/>
  <c r="R85" i="1"/>
  <c r="R53" i="1"/>
  <c r="R280" i="1" l="1"/>
  <c r="R275" i="1"/>
  <c r="S280" i="1"/>
  <c r="V275" i="1"/>
  <c r="U280" i="1"/>
  <c r="V280" i="1"/>
  <c r="U289" i="1"/>
  <c r="U275" i="1"/>
  <c r="R162" i="1"/>
  <c r="R157" i="1"/>
  <c r="V378" i="1"/>
  <c r="S289" i="1"/>
  <c r="V289" i="1"/>
  <c r="R289" i="1"/>
  <c r="V144" i="1"/>
  <c r="Q172" i="1" s="1"/>
  <c r="S275" i="1"/>
  <c r="T275" i="1"/>
  <c r="U171" i="1"/>
  <c r="AA227" i="1"/>
  <c r="AJ227" i="1"/>
  <c r="U162" i="1"/>
  <c r="AA218" i="1"/>
  <c r="AJ218" i="1"/>
  <c r="V260" i="1"/>
  <c r="Q290" i="1" s="1"/>
  <c r="R171" i="1"/>
  <c r="U157" i="1"/>
  <c r="AA213" i="1"/>
  <c r="AJ213" i="1"/>
  <c r="T289" i="1"/>
  <c r="T280" i="1"/>
  <c r="R396" i="1"/>
  <c r="AA108" i="1"/>
  <c r="AA110" i="1"/>
  <c r="AA93" i="1"/>
  <c r="AA101" i="1"/>
  <c r="AA90" i="1"/>
  <c r="AA91" i="1"/>
  <c r="R43" i="1"/>
  <c r="AA99" i="1"/>
  <c r="R51" i="1"/>
  <c r="AA107" i="1"/>
  <c r="R33" i="1"/>
  <c r="AA89" i="1"/>
  <c r="R40" i="1"/>
  <c r="AA96" i="1"/>
  <c r="R49" i="1"/>
  <c r="AA105" i="1"/>
  <c r="AA106" i="1"/>
  <c r="R42" i="1"/>
  <c r="AA98" i="1"/>
  <c r="AA95" i="1"/>
  <c r="AA109" i="1"/>
  <c r="AA103" i="1"/>
  <c r="AA104" i="1"/>
  <c r="AA92" i="1"/>
  <c r="AA100" i="1"/>
  <c r="AA94" i="1"/>
  <c r="V13" i="1"/>
  <c r="V18" i="1"/>
  <c r="R52" i="1"/>
  <c r="U52" i="1"/>
  <c r="U43" i="1"/>
  <c r="U44" i="1"/>
  <c r="U50" i="1"/>
  <c r="U47" i="1"/>
  <c r="U45" i="1"/>
  <c r="U34" i="1"/>
  <c r="U39" i="1"/>
  <c r="U38" i="1"/>
  <c r="U42" i="1"/>
  <c r="R391" i="1"/>
  <c r="R45" i="1"/>
  <c r="U40" i="1"/>
  <c r="U49" i="1"/>
  <c r="U35" i="1"/>
  <c r="U54" i="1"/>
  <c r="U37" i="1"/>
  <c r="U48" i="1"/>
  <c r="U36" i="1"/>
  <c r="U53" i="1"/>
  <c r="U51" i="1"/>
  <c r="U33" i="1"/>
  <c r="T45" i="1"/>
  <c r="R34" i="1"/>
  <c r="T39" i="1"/>
  <c r="R39" i="1"/>
  <c r="R50" i="1"/>
  <c r="R48" i="1"/>
  <c r="R47" i="1"/>
  <c r="S405" i="1"/>
  <c r="T48" i="1"/>
  <c r="T53" i="1"/>
  <c r="R405" i="1"/>
  <c r="T34" i="1"/>
  <c r="T35" i="1"/>
  <c r="T36" i="1"/>
  <c r="V27" i="1"/>
  <c r="T50" i="1"/>
  <c r="T54" i="1"/>
  <c r="T47" i="1"/>
  <c r="T37" i="1"/>
  <c r="T52" i="1"/>
  <c r="T40" i="1"/>
  <c r="T43" i="1"/>
  <c r="T49" i="1"/>
  <c r="T44" i="1"/>
  <c r="T38" i="1"/>
  <c r="T51" i="1"/>
  <c r="T42" i="1"/>
  <c r="T33" i="1"/>
  <c r="S396" i="1"/>
  <c r="S391" i="1"/>
  <c r="T171" i="1"/>
  <c r="V171" i="1"/>
  <c r="T157" i="1"/>
  <c r="V157" i="1"/>
  <c r="T162" i="1"/>
  <c r="V162" i="1"/>
  <c r="S406" i="1"/>
  <c r="S51" i="1"/>
  <c r="S42" i="1"/>
  <c r="S33" i="1"/>
  <c r="S162" i="1"/>
  <c r="S52" i="1"/>
  <c r="S40" i="1"/>
  <c r="S49" i="1"/>
  <c r="S44" i="1"/>
  <c r="S35" i="1"/>
  <c r="S38" i="1"/>
  <c r="S54" i="1"/>
  <c r="S47" i="1"/>
  <c r="S37" i="1"/>
  <c r="S48" i="1"/>
  <c r="S45" i="1"/>
  <c r="S36" i="1"/>
  <c r="S157" i="1"/>
  <c r="S53" i="1"/>
  <c r="S39" i="1"/>
  <c r="S171" i="1"/>
  <c r="S290" i="1"/>
  <c r="R54" i="1"/>
  <c r="R38" i="1"/>
  <c r="S50" i="1"/>
  <c r="S43" i="1"/>
  <c r="S34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05" i="1"/>
  <c r="Q406" i="1" l="1"/>
  <c r="V411" i="1"/>
  <c r="AR97" i="1"/>
  <c r="Q41" i="1"/>
  <c r="AR111" i="1"/>
  <c r="Q55" i="1"/>
  <c r="AR102" i="1"/>
  <c r="Q46" i="1"/>
  <c r="R41" i="1"/>
  <c r="U290" i="1"/>
  <c r="V290" i="1"/>
  <c r="R290" i="1"/>
  <c r="V190" i="1"/>
  <c r="U406" i="1"/>
  <c r="T406" i="1"/>
  <c r="T290" i="1"/>
  <c r="U172" i="1"/>
  <c r="AA228" i="1"/>
  <c r="AJ228" i="1"/>
  <c r="AA97" i="1"/>
  <c r="R55" i="1"/>
  <c r="AA111" i="1"/>
  <c r="AA102" i="1"/>
  <c r="U46" i="1"/>
  <c r="U55" i="1"/>
  <c r="U41" i="1"/>
  <c r="T55" i="1"/>
  <c r="T46" i="1"/>
  <c r="T41" i="1"/>
  <c r="V199" i="1"/>
  <c r="T172" i="1"/>
  <c r="V200" i="1"/>
  <c r="V172" i="1"/>
  <c r="V179" i="1"/>
  <c r="V198" i="1"/>
  <c r="V194" i="1"/>
  <c r="V177" i="1"/>
  <c r="V180" i="1"/>
  <c r="V181" i="1"/>
  <c r="V191" i="1"/>
  <c r="V178" i="1"/>
  <c r="V188" i="1"/>
  <c r="V182" i="1"/>
  <c r="V196" i="1"/>
  <c r="V193" i="1"/>
  <c r="V195" i="1"/>
  <c r="V183" i="1"/>
  <c r="V197" i="1"/>
  <c r="V187" i="1"/>
  <c r="V192" i="1"/>
  <c r="V184" i="1"/>
  <c r="V186" i="1"/>
  <c r="V189" i="1"/>
  <c r="V185" i="1"/>
  <c r="S41" i="1"/>
  <c r="S55" i="1"/>
  <c r="S172" i="1"/>
  <c r="R172" i="1"/>
  <c r="S46" i="1"/>
  <c r="R406" i="1"/>
  <c r="R46" i="1"/>
  <c r="O439" i="1"/>
  <c r="M324" i="1"/>
  <c r="N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O324" i="1"/>
  <c r="P324" i="1"/>
  <c r="P178" i="1" l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177" i="1"/>
  <c r="P28" i="1" l="1"/>
  <c r="AN112" i="1" s="1"/>
  <c r="V28" i="1" l="1"/>
  <c r="P462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39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11" i="1"/>
  <c r="V415" i="1"/>
  <c r="P389" i="1"/>
  <c r="P390" i="1"/>
  <c r="P392" i="1"/>
  <c r="P393" i="1"/>
  <c r="P394" i="1"/>
  <c r="P396" i="1"/>
  <c r="P397" i="1"/>
  <c r="V427" i="1"/>
  <c r="V431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295" i="1"/>
  <c r="B290" i="1"/>
  <c r="L172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89" i="1"/>
  <c r="P84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61" i="1"/>
  <c r="V69" i="1"/>
  <c r="AR112" i="1" l="1"/>
  <c r="Q56" i="1"/>
  <c r="V65" i="1"/>
  <c r="AA112" i="1"/>
  <c r="U56" i="1"/>
  <c r="T56" i="1"/>
  <c r="R56" i="1"/>
  <c r="S56" i="1"/>
  <c r="V423" i="1"/>
  <c r="P395" i="1"/>
  <c r="V419" i="1"/>
  <c r="P391" i="1"/>
  <c r="G53" i="1"/>
  <c r="V81" i="1"/>
  <c r="G45" i="1"/>
  <c r="V73" i="1"/>
  <c r="P149" i="1"/>
  <c r="L161" i="1"/>
  <c r="H169" i="1"/>
  <c r="C286" i="1"/>
  <c r="V314" i="1"/>
  <c r="C278" i="1"/>
  <c r="V306" i="1"/>
  <c r="E270" i="1"/>
  <c r="V298" i="1"/>
  <c r="P383" i="1"/>
  <c r="V76" i="1"/>
  <c r="V64" i="1"/>
  <c r="N158" i="1"/>
  <c r="L166" i="1"/>
  <c r="B289" i="1"/>
  <c r="V317" i="1"/>
  <c r="B285" i="1"/>
  <c r="V313" i="1"/>
  <c r="B277" i="1"/>
  <c r="V305" i="1"/>
  <c r="C269" i="1"/>
  <c r="V297" i="1"/>
  <c r="B406" i="1"/>
  <c r="V434" i="1"/>
  <c r="B402" i="1"/>
  <c r="V430" i="1"/>
  <c r="E398" i="1"/>
  <c r="V426" i="1"/>
  <c r="M394" i="1"/>
  <c r="V422" i="1"/>
  <c r="O390" i="1"/>
  <c r="V418" i="1"/>
  <c r="O386" i="1"/>
  <c r="V414" i="1"/>
  <c r="G55" i="1"/>
  <c r="V83" i="1"/>
  <c r="G51" i="1"/>
  <c r="V79" i="1"/>
  <c r="G47" i="1"/>
  <c r="V75" i="1"/>
  <c r="V71" i="1"/>
  <c r="V67" i="1"/>
  <c r="V63" i="1"/>
  <c r="P151" i="1"/>
  <c r="P155" i="1"/>
  <c r="L159" i="1"/>
  <c r="H163" i="1"/>
  <c r="H167" i="1"/>
  <c r="H171" i="1"/>
  <c r="C288" i="1"/>
  <c r="V316" i="1"/>
  <c r="C284" i="1"/>
  <c r="V312" i="1"/>
  <c r="C280" i="1"/>
  <c r="V308" i="1"/>
  <c r="C276" i="1"/>
  <c r="V304" i="1"/>
  <c r="E272" i="1"/>
  <c r="V300" i="1"/>
  <c r="E268" i="1"/>
  <c r="V296" i="1"/>
  <c r="V433" i="1"/>
  <c r="V429" i="1"/>
  <c r="V425" i="1"/>
  <c r="V421" i="1"/>
  <c r="V417" i="1"/>
  <c r="V413" i="1"/>
  <c r="L33" i="1"/>
  <c r="V61" i="1"/>
  <c r="G49" i="1"/>
  <c r="V77" i="1"/>
  <c r="P153" i="1"/>
  <c r="L157" i="1"/>
  <c r="H165" i="1"/>
  <c r="P267" i="1"/>
  <c r="V295" i="1"/>
  <c r="C282" i="1"/>
  <c r="V310" i="1"/>
  <c r="E274" i="1"/>
  <c r="V302" i="1"/>
  <c r="V80" i="1"/>
  <c r="V72" i="1"/>
  <c r="V68" i="1"/>
  <c r="L162" i="1"/>
  <c r="L170" i="1"/>
  <c r="B281" i="1"/>
  <c r="V309" i="1"/>
  <c r="C273" i="1"/>
  <c r="V301" i="1"/>
  <c r="V82" i="1"/>
  <c r="V78" i="1"/>
  <c r="V74" i="1"/>
  <c r="V70" i="1"/>
  <c r="V66" i="1"/>
  <c r="V62" i="1"/>
  <c r="N160" i="1"/>
  <c r="L164" i="1"/>
  <c r="L168" i="1"/>
  <c r="B287" i="1"/>
  <c r="V315" i="1"/>
  <c r="B283" i="1"/>
  <c r="V311" i="1"/>
  <c r="B279" i="1"/>
  <c r="V307" i="1"/>
  <c r="C275" i="1"/>
  <c r="V303" i="1"/>
  <c r="C271" i="1"/>
  <c r="V299" i="1"/>
  <c r="B404" i="1"/>
  <c r="V432" i="1"/>
  <c r="B400" i="1"/>
  <c r="V428" i="1"/>
  <c r="E396" i="1"/>
  <c r="V424" i="1"/>
  <c r="O392" i="1"/>
  <c r="V420" i="1"/>
  <c r="O388" i="1"/>
  <c r="V416" i="1"/>
  <c r="O384" i="1"/>
  <c r="V412" i="1"/>
  <c r="P33" i="1"/>
  <c r="C53" i="1"/>
  <c r="C49" i="1"/>
  <c r="C45" i="1"/>
  <c r="I149" i="1"/>
  <c r="I151" i="1"/>
  <c r="I153" i="1"/>
  <c r="I155" i="1"/>
  <c r="P157" i="1"/>
  <c r="P159" i="1"/>
  <c r="P161" i="1"/>
  <c r="P165" i="1"/>
  <c r="P169" i="1"/>
  <c r="C267" i="1"/>
  <c r="G267" i="1"/>
  <c r="K267" i="1"/>
  <c r="O267" i="1"/>
  <c r="P288" i="1"/>
  <c r="L288" i="1"/>
  <c r="H288" i="1"/>
  <c r="D288" i="1"/>
  <c r="P286" i="1"/>
  <c r="L286" i="1"/>
  <c r="H286" i="1"/>
  <c r="D286" i="1"/>
  <c r="P284" i="1"/>
  <c r="L284" i="1"/>
  <c r="H284" i="1"/>
  <c r="D284" i="1"/>
  <c r="P282" i="1"/>
  <c r="L282" i="1"/>
  <c r="H282" i="1"/>
  <c r="D282" i="1"/>
  <c r="P280" i="1"/>
  <c r="L280" i="1"/>
  <c r="H280" i="1"/>
  <c r="D280" i="1"/>
  <c r="P278" i="1"/>
  <c r="L278" i="1"/>
  <c r="H278" i="1"/>
  <c r="D278" i="1"/>
  <c r="P276" i="1"/>
  <c r="L276" i="1"/>
  <c r="H276" i="1"/>
  <c r="D276" i="1"/>
  <c r="I274" i="1"/>
  <c r="I272" i="1"/>
  <c r="I270" i="1"/>
  <c r="I268" i="1"/>
  <c r="M406" i="1"/>
  <c r="I406" i="1"/>
  <c r="E406" i="1"/>
  <c r="M404" i="1"/>
  <c r="I404" i="1"/>
  <c r="E404" i="1"/>
  <c r="M402" i="1"/>
  <c r="I402" i="1"/>
  <c r="E402" i="1"/>
  <c r="M400" i="1"/>
  <c r="I400" i="1"/>
  <c r="E400" i="1"/>
  <c r="I398" i="1"/>
  <c r="I396" i="1"/>
  <c r="G394" i="1"/>
  <c r="G392" i="1"/>
  <c r="G390" i="1"/>
  <c r="G388" i="1"/>
  <c r="G386" i="1"/>
  <c r="G384" i="1"/>
  <c r="C55" i="1"/>
  <c r="C51" i="1"/>
  <c r="C47" i="1"/>
  <c r="E149" i="1"/>
  <c r="M149" i="1"/>
  <c r="E151" i="1"/>
  <c r="M151" i="1"/>
  <c r="E153" i="1"/>
  <c r="M153" i="1"/>
  <c r="E155" i="1"/>
  <c r="M155" i="1"/>
  <c r="H157" i="1"/>
  <c r="H159" i="1"/>
  <c r="H161" i="1"/>
  <c r="P163" i="1"/>
  <c r="P167" i="1"/>
  <c r="P171" i="1"/>
  <c r="E267" i="1"/>
  <c r="I267" i="1"/>
  <c r="M267" i="1"/>
  <c r="N288" i="1"/>
  <c r="J288" i="1"/>
  <c r="F288" i="1"/>
  <c r="B288" i="1"/>
  <c r="N286" i="1"/>
  <c r="J286" i="1"/>
  <c r="F286" i="1"/>
  <c r="B286" i="1"/>
  <c r="N284" i="1"/>
  <c r="J284" i="1"/>
  <c r="F284" i="1"/>
  <c r="B284" i="1"/>
  <c r="N282" i="1"/>
  <c r="J282" i="1"/>
  <c r="F282" i="1"/>
  <c r="B282" i="1"/>
  <c r="N280" i="1"/>
  <c r="J280" i="1"/>
  <c r="F280" i="1"/>
  <c r="B280" i="1"/>
  <c r="N278" i="1"/>
  <c r="J278" i="1"/>
  <c r="F278" i="1"/>
  <c r="B278" i="1"/>
  <c r="N276" i="1"/>
  <c r="J276" i="1"/>
  <c r="F276" i="1"/>
  <c r="B276" i="1"/>
  <c r="M274" i="1"/>
  <c r="M272" i="1"/>
  <c r="M270" i="1"/>
  <c r="M268" i="1"/>
  <c r="O406" i="1"/>
  <c r="K406" i="1"/>
  <c r="G406" i="1"/>
  <c r="C406" i="1"/>
  <c r="O404" i="1"/>
  <c r="K404" i="1"/>
  <c r="G404" i="1"/>
  <c r="C404" i="1"/>
  <c r="O402" i="1"/>
  <c r="K402" i="1"/>
  <c r="G402" i="1"/>
  <c r="C402" i="1"/>
  <c r="O400" i="1"/>
  <c r="K400" i="1"/>
  <c r="G400" i="1"/>
  <c r="C400" i="1"/>
  <c r="M398" i="1"/>
  <c r="M396" i="1"/>
  <c r="H33" i="1"/>
  <c r="K55" i="1"/>
  <c r="K53" i="1"/>
  <c r="K51" i="1"/>
  <c r="K49" i="1"/>
  <c r="K47" i="1"/>
  <c r="K45" i="1"/>
  <c r="C149" i="1"/>
  <c r="G149" i="1"/>
  <c r="K149" i="1"/>
  <c r="O149" i="1"/>
  <c r="C151" i="1"/>
  <c r="G151" i="1"/>
  <c r="K151" i="1"/>
  <c r="O151" i="1"/>
  <c r="C153" i="1"/>
  <c r="G153" i="1"/>
  <c r="K153" i="1"/>
  <c r="O153" i="1"/>
  <c r="C155" i="1"/>
  <c r="G155" i="1"/>
  <c r="K155" i="1"/>
  <c r="O155" i="1"/>
  <c r="D157" i="1"/>
  <c r="D159" i="1"/>
  <c r="D161" i="1"/>
  <c r="B274" i="1"/>
  <c r="D274" i="1"/>
  <c r="F274" i="1"/>
  <c r="H274" i="1"/>
  <c r="J274" i="1"/>
  <c r="L274" i="1"/>
  <c r="N274" i="1"/>
  <c r="P274" i="1"/>
  <c r="B272" i="1"/>
  <c r="D272" i="1"/>
  <c r="F272" i="1"/>
  <c r="H272" i="1"/>
  <c r="J272" i="1"/>
  <c r="L272" i="1"/>
  <c r="N272" i="1"/>
  <c r="P272" i="1"/>
  <c r="B270" i="1"/>
  <c r="D270" i="1"/>
  <c r="F270" i="1"/>
  <c r="H270" i="1"/>
  <c r="J270" i="1"/>
  <c r="L270" i="1"/>
  <c r="N270" i="1"/>
  <c r="P270" i="1"/>
  <c r="B268" i="1"/>
  <c r="D268" i="1"/>
  <c r="F268" i="1"/>
  <c r="H268" i="1"/>
  <c r="J268" i="1"/>
  <c r="L268" i="1"/>
  <c r="N268" i="1"/>
  <c r="P268" i="1"/>
  <c r="B267" i="1"/>
  <c r="D267" i="1"/>
  <c r="F267" i="1"/>
  <c r="H267" i="1"/>
  <c r="J267" i="1"/>
  <c r="L267" i="1"/>
  <c r="N267" i="1"/>
  <c r="O290" i="1"/>
  <c r="M290" i="1"/>
  <c r="K290" i="1"/>
  <c r="I290" i="1"/>
  <c r="G290" i="1"/>
  <c r="E290" i="1"/>
  <c r="C290" i="1"/>
  <c r="O289" i="1"/>
  <c r="M289" i="1"/>
  <c r="K289" i="1"/>
  <c r="I289" i="1"/>
  <c r="G289" i="1"/>
  <c r="E289" i="1"/>
  <c r="C289" i="1"/>
  <c r="O288" i="1"/>
  <c r="M288" i="1"/>
  <c r="K288" i="1"/>
  <c r="I288" i="1"/>
  <c r="G288" i="1"/>
  <c r="E288" i="1"/>
  <c r="O287" i="1"/>
  <c r="M287" i="1"/>
  <c r="K287" i="1"/>
  <c r="I287" i="1"/>
  <c r="G287" i="1"/>
  <c r="E287" i="1"/>
  <c r="C287" i="1"/>
  <c r="O286" i="1"/>
  <c r="M286" i="1"/>
  <c r="K286" i="1"/>
  <c r="I286" i="1"/>
  <c r="G286" i="1"/>
  <c r="E286" i="1"/>
  <c r="O285" i="1"/>
  <c r="M285" i="1"/>
  <c r="K285" i="1"/>
  <c r="I285" i="1"/>
  <c r="G285" i="1"/>
  <c r="E285" i="1"/>
  <c r="C285" i="1"/>
  <c r="O284" i="1"/>
  <c r="M284" i="1"/>
  <c r="K284" i="1"/>
  <c r="I284" i="1"/>
  <c r="G284" i="1"/>
  <c r="E284" i="1"/>
  <c r="O283" i="1"/>
  <c r="M283" i="1"/>
  <c r="K283" i="1"/>
  <c r="I283" i="1"/>
  <c r="G283" i="1"/>
  <c r="E283" i="1"/>
  <c r="C283" i="1"/>
  <c r="O282" i="1"/>
  <c r="M282" i="1"/>
  <c r="K282" i="1"/>
  <c r="I282" i="1"/>
  <c r="G282" i="1"/>
  <c r="E282" i="1"/>
  <c r="O281" i="1"/>
  <c r="M281" i="1"/>
  <c r="K281" i="1"/>
  <c r="I281" i="1"/>
  <c r="G281" i="1"/>
  <c r="E281" i="1"/>
  <c r="C281" i="1"/>
  <c r="O280" i="1"/>
  <c r="M280" i="1"/>
  <c r="K280" i="1"/>
  <c r="I280" i="1"/>
  <c r="G280" i="1"/>
  <c r="E280" i="1"/>
  <c r="O279" i="1"/>
  <c r="M279" i="1"/>
  <c r="K279" i="1"/>
  <c r="I279" i="1"/>
  <c r="G279" i="1"/>
  <c r="E279" i="1"/>
  <c r="C279" i="1"/>
  <c r="O278" i="1"/>
  <c r="M278" i="1"/>
  <c r="K278" i="1"/>
  <c r="I278" i="1"/>
  <c r="G278" i="1"/>
  <c r="E278" i="1"/>
  <c r="O277" i="1"/>
  <c r="M277" i="1"/>
  <c r="K277" i="1"/>
  <c r="I277" i="1"/>
  <c r="G277" i="1"/>
  <c r="E277" i="1"/>
  <c r="C277" i="1"/>
  <c r="O276" i="1"/>
  <c r="M276" i="1"/>
  <c r="K276" i="1"/>
  <c r="I276" i="1"/>
  <c r="G276" i="1"/>
  <c r="E276" i="1"/>
  <c r="O275" i="1"/>
  <c r="M275" i="1"/>
  <c r="K275" i="1"/>
  <c r="G275" i="1"/>
  <c r="O274" i="1"/>
  <c r="K274" i="1"/>
  <c r="G274" i="1"/>
  <c r="C274" i="1"/>
  <c r="O273" i="1"/>
  <c r="K273" i="1"/>
  <c r="G273" i="1"/>
  <c r="O272" i="1"/>
  <c r="K272" i="1"/>
  <c r="G272" i="1"/>
  <c r="C272" i="1"/>
  <c r="O271" i="1"/>
  <c r="K271" i="1"/>
  <c r="G271" i="1"/>
  <c r="O270" i="1"/>
  <c r="K270" i="1"/>
  <c r="G270" i="1"/>
  <c r="C270" i="1"/>
  <c r="O269" i="1"/>
  <c r="K269" i="1"/>
  <c r="G269" i="1"/>
  <c r="O268" i="1"/>
  <c r="K268" i="1"/>
  <c r="G268" i="1"/>
  <c r="C268" i="1"/>
  <c r="D383" i="1"/>
  <c r="H383" i="1"/>
  <c r="L383" i="1"/>
  <c r="B275" i="1"/>
  <c r="D275" i="1"/>
  <c r="F275" i="1"/>
  <c r="H275" i="1"/>
  <c r="J275" i="1"/>
  <c r="B273" i="1"/>
  <c r="D273" i="1"/>
  <c r="F273" i="1"/>
  <c r="H273" i="1"/>
  <c r="J273" i="1"/>
  <c r="L273" i="1"/>
  <c r="N273" i="1"/>
  <c r="P273" i="1"/>
  <c r="B271" i="1"/>
  <c r="D271" i="1"/>
  <c r="F271" i="1"/>
  <c r="H271" i="1"/>
  <c r="J271" i="1"/>
  <c r="L271" i="1"/>
  <c r="N271" i="1"/>
  <c r="P271" i="1"/>
  <c r="B269" i="1"/>
  <c r="D269" i="1"/>
  <c r="F269" i="1"/>
  <c r="H269" i="1"/>
  <c r="J269" i="1"/>
  <c r="L269" i="1"/>
  <c r="N269" i="1"/>
  <c r="P269" i="1"/>
  <c r="P290" i="1"/>
  <c r="N290" i="1"/>
  <c r="L290" i="1"/>
  <c r="J290" i="1"/>
  <c r="H290" i="1"/>
  <c r="F290" i="1"/>
  <c r="D290" i="1"/>
  <c r="P289" i="1"/>
  <c r="N289" i="1"/>
  <c r="L289" i="1"/>
  <c r="J289" i="1"/>
  <c r="H289" i="1"/>
  <c r="F289" i="1"/>
  <c r="D289" i="1"/>
  <c r="P287" i="1"/>
  <c r="N287" i="1"/>
  <c r="L287" i="1"/>
  <c r="J287" i="1"/>
  <c r="H287" i="1"/>
  <c r="F287" i="1"/>
  <c r="D287" i="1"/>
  <c r="P285" i="1"/>
  <c r="N285" i="1"/>
  <c r="L285" i="1"/>
  <c r="J285" i="1"/>
  <c r="H285" i="1"/>
  <c r="F285" i="1"/>
  <c r="D285" i="1"/>
  <c r="P283" i="1"/>
  <c r="N283" i="1"/>
  <c r="L283" i="1"/>
  <c r="J283" i="1"/>
  <c r="H283" i="1"/>
  <c r="F283" i="1"/>
  <c r="D283" i="1"/>
  <c r="P281" i="1"/>
  <c r="N281" i="1"/>
  <c r="L281" i="1"/>
  <c r="J281" i="1"/>
  <c r="H281" i="1"/>
  <c r="F281" i="1"/>
  <c r="D281" i="1"/>
  <c r="P279" i="1"/>
  <c r="N279" i="1"/>
  <c r="L279" i="1"/>
  <c r="J279" i="1"/>
  <c r="H279" i="1"/>
  <c r="F279" i="1"/>
  <c r="D279" i="1"/>
  <c r="P277" i="1"/>
  <c r="N277" i="1"/>
  <c r="L277" i="1"/>
  <c r="J277" i="1"/>
  <c r="H277" i="1"/>
  <c r="F277" i="1"/>
  <c r="D277" i="1"/>
  <c r="P275" i="1"/>
  <c r="N275" i="1"/>
  <c r="L275" i="1"/>
  <c r="I275" i="1"/>
  <c r="E275" i="1"/>
  <c r="M273" i="1"/>
  <c r="I273" i="1"/>
  <c r="E273" i="1"/>
  <c r="M271" i="1"/>
  <c r="I271" i="1"/>
  <c r="E271" i="1"/>
  <c r="M269" i="1"/>
  <c r="I269" i="1"/>
  <c r="E269" i="1"/>
  <c r="O383" i="1"/>
  <c r="M383" i="1"/>
  <c r="K383" i="1"/>
  <c r="I383" i="1"/>
  <c r="G383" i="1"/>
  <c r="E383" i="1"/>
  <c r="C383" i="1"/>
  <c r="C405" i="1"/>
  <c r="E405" i="1"/>
  <c r="G405" i="1"/>
  <c r="I405" i="1"/>
  <c r="K405" i="1"/>
  <c r="M405" i="1"/>
  <c r="O405" i="1"/>
  <c r="B405" i="1"/>
  <c r="V405" i="1" s="1"/>
  <c r="D405" i="1"/>
  <c r="F405" i="1"/>
  <c r="H405" i="1"/>
  <c r="J405" i="1"/>
  <c r="L405" i="1"/>
  <c r="N405" i="1"/>
  <c r="P405" i="1"/>
  <c r="C403" i="1"/>
  <c r="E403" i="1"/>
  <c r="G403" i="1"/>
  <c r="I403" i="1"/>
  <c r="K403" i="1"/>
  <c r="M403" i="1"/>
  <c r="O403" i="1"/>
  <c r="B403" i="1"/>
  <c r="D403" i="1"/>
  <c r="F403" i="1"/>
  <c r="H403" i="1"/>
  <c r="J403" i="1"/>
  <c r="L403" i="1"/>
  <c r="N403" i="1"/>
  <c r="P403" i="1"/>
  <c r="C401" i="1"/>
  <c r="E401" i="1"/>
  <c r="G401" i="1"/>
  <c r="I401" i="1"/>
  <c r="K401" i="1"/>
  <c r="M401" i="1"/>
  <c r="O401" i="1"/>
  <c r="B401" i="1"/>
  <c r="D401" i="1"/>
  <c r="F401" i="1"/>
  <c r="H401" i="1"/>
  <c r="J401" i="1"/>
  <c r="L401" i="1"/>
  <c r="N401" i="1"/>
  <c r="P401" i="1"/>
  <c r="B399" i="1"/>
  <c r="D399" i="1"/>
  <c r="F399" i="1"/>
  <c r="H399" i="1"/>
  <c r="J399" i="1"/>
  <c r="L399" i="1"/>
  <c r="N399" i="1"/>
  <c r="P399" i="1"/>
  <c r="E399" i="1"/>
  <c r="I399" i="1"/>
  <c r="M399" i="1"/>
  <c r="C399" i="1"/>
  <c r="G399" i="1"/>
  <c r="K399" i="1"/>
  <c r="O399" i="1"/>
  <c r="B397" i="1"/>
  <c r="D397" i="1"/>
  <c r="F397" i="1"/>
  <c r="H397" i="1"/>
  <c r="J397" i="1"/>
  <c r="L397" i="1"/>
  <c r="N397" i="1"/>
  <c r="E397" i="1"/>
  <c r="I397" i="1"/>
  <c r="M397" i="1"/>
  <c r="C397" i="1"/>
  <c r="G397" i="1"/>
  <c r="K397" i="1"/>
  <c r="O397" i="1"/>
  <c r="B395" i="1"/>
  <c r="D395" i="1"/>
  <c r="F395" i="1"/>
  <c r="H395" i="1"/>
  <c r="J395" i="1"/>
  <c r="L395" i="1"/>
  <c r="N395" i="1"/>
  <c r="E395" i="1"/>
  <c r="I395" i="1"/>
  <c r="M395" i="1"/>
  <c r="C395" i="1"/>
  <c r="G395" i="1"/>
  <c r="K395" i="1"/>
  <c r="O395" i="1"/>
  <c r="B393" i="1"/>
  <c r="D393" i="1"/>
  <c r="F393" i="1"/>
  <c r="H393" i="1"/>
  <c r="J393" i="1"/>
  <c r="L393" i="1"/>
  <c r="N393" i="1"/>
  <c r="E393" i="1"/>
  <c r="I393" i="1"/>
  <c r="M393" i="1"/>
  <c r="G393" i="1"/>
  <c r="O393" i="1"/>
  <c r="C393" i="1"/>
  <c r="K393" i="1"/>
  <c r="B391" i="1"/>
  <c r="D391" i="1"/>
  <c r="F391" i="1"/>
  <c r="H391" i="1"/>
  <c r="J391" i="1"/>
  <c r="L391" i="1"/>
  <c r="N391" i="1"/>
  <c r="E391" i="1"/>
  <c r="I391" i="1"/>
  <c r="M391" i="1"/>
  <c r="G391" i="1"/>
  <c r="O391" i="1"/>
  <c r="C391" i="1"/>
  <c r="K391" i="1"/>
  <c r="B389" i="1"/>
  <c r="D389" i="1"/>
  <c r="F389" i="1"/>
  <c r="H389" i="1"/>
  <c r="J389" i="1"/>
  <c r="L389" i="1"/>
  <c r="N389" i="1"/>
  <c r="E389" i="1"/>
  <c r="I389" i="1"/>
  <c r="M389" i="1"/>
  <c r="G389" i="1"/>
  <c r="O389" i="1"/>
  <c r="C389" i="1"/>
  <c r="K389" i="1"/>
  <c r="B387" i="1"/>
  <c r="D387" i="1"/>
  <c r="F387" i="1"/>
  <c r="H387" i="1"/>
  <c r="J387" i="1"/>
  <c r="L387" i="1"/>
  <c r="N387" i="1"/>
  <c r="P387" i="1"/>
  <c r="E387" i="1"/>
  <c r="I387" i="1"/>
  <c r="M387" i="1"/>
  <c r="G387" i="1"/>
  <c r="O387" i="1"/>
  <c r="C387" i="1"/>
  <c r="K387" i="1"/>
  <c r="B385" i="1"/>
  <c r="D385" i="1"/>
  <c r="F385" i="1"/>
  <c r="H385" i="1"/>
  <c r="J385" i="1"/>
  <c r="L385" i="1"/>
  <c r="N385" i="1"/>
  <c r="P385" i="1"/>
  <c r="E385" i="1"/>
  <c r="I385" i="1"/>
  <c r="M385" i="1"/>
  <c r="G385" i="1"/>
  <c r="O385" i="1"/>
  <c r="C385" i="1"/>
  <c r="K385" i="1"/>
  <c r="B383" i="1"/>
  <c r="F383" i="1"/>
  <c r="J383" i="1"/>
  <c r="N383" i="1"/>
  <c r="B398" i="1"/>
  <c r="D398" i="1"/>
  <c r="F398" i="1"/>
  <c r="H398" i="1"/>
  <c r="J398" i="1"/>
  <c r="L398" i="1"/>
  <c r="N398" i="1"/>
  <c r="P398" i="1"/>
  <c r="B396" i="1"/>
  <c r="D396" i="1"/>
  <c r="F396" i="1"/>
  <c r="H396" i="1"/>
  <c r="J396" i="1"/>
  <c r="L396" i="1"/>
  <c r="N396" i="1"/>
  <c r="B394" i="1"/>
  <c r="D394" i="1"/>
  <c r="F394" i="1"/>
  <c r="H394" i="1"/>
  <c r="J394" i="1"/>
  <c r="E394" i="1"/>
  <c r="I394" i="1"/>
  <c r="L394" i="1"/>
  <c r="N394" i="1"/>
  <c r="B392" i="1"/>
  <c r="D392" i="1"/>
  <c r="F392" i="1"/>
  <c r="H392" i="1"/>
  <c r="J392" i="1"/>
  <c r="L392" i="1"/>
  <c r="N392" i="1"/>
  <c r="E392" i="1"/>
  <c r="I392" i="1"/>
  <c r="M392" i="1"/>
  <c r="B390" i="1"/>
  <c r="D390" i="1"/>
  <c r="F390" i="1"/>
  <c r="H390" i="1"/>
  <c r="J390" i="1"/>
  <c r="L390" i="1"/>
  <c r="N390" i="1"/>
  <c r="E390" i="1"/>
  <c r="I390" i="1"/>
  <c r="M390" i="1"/>
  <c r="B388" i="1"/>
  <c r="D388" i="1"/>
  <c r="F388" i="1"/>
  <c r="H388" i="1"/>
  <c r="J388" i="1"/>
  <c r="L388" i="1"/>
  <c r="N388" i="1"/>
  <c r="P388" i="1"/>
  <c r="E388" i="1"/>
  <c r="I388" i="1"/>
  <c r="M388" i="1"/>
  <c r="B386" i="1"/>
  <c r="D386" i="1"/>
  <c r="F386" i="1"/>
  <c r="H386" i="1"/>
  <c r="J386" i="1"/>
  <c r="L386" i="1"/>
  <c r="N386" i="1"/>
  <c r="P386" i="1"/>
  <c r="E386" i="1"/>
  <c r="I386" i="1"/>
  <c r="M386" i="1"/>
  <c r="B384" i="1"/>
  <c r="D384" i="1"/>
  <c r="F384" i="1"/>
  <c r="H384" i="1"/>
  <c r="J384" i="1"/>
  <c r="L384" i="1"/>
  <c r="N384" i="1"/>
  <c r="P384" i="1"/>
  <c r="E384" i="1"/>
  <c r="I384" i="1"/>
  <c r="M384" i="1"/>
  <c r="P406" i="1"/>
  <c r="N406" i="1"/>
  <c r="L406" i="1"/>
  <c r="J406" i="1"/>
  <c r="H406" i="1"/>
  <c r="F406" i="1"/>
  <c r="D406" i="1"/>
  <c r="P404" i="1"/>
  <c r="N404" i="1"/>
  <c r="L404" i="1"/>
  <c r="J404" i="1"/>
  <c r="H404" i="1"/>
  <c r="F404" i="1"/>
  <c r="D404" i="1"/>
  <c r="P402" i="1"/>
  <c r="N402" i="1"/>
  <c r="L402" i="1"/>
  <c r="J402" i="1"/>
  <c r="H402" i="1"/>
  <c r="F402" i="1"/>
  <c r="D402" i="1"/>
  <c r="P400" i="1"/>
  <c r="N400" i="1"/>
  <c r="L400" i="1"/>
  <c r="J400" i="1"/>
  <c r="H400" i="1"/>
  <c r="F400" i="1"/>
  <c r="D400" i="1"/>
  <c r="O398" i="1"/>
  <c r="K398" i="1"/>
  <c r="G398" i="1"/>
  <c r="C398" i="1"/>
  <c r="O396" i="1"/>
  <c r="K396" i="1"/>
  <c r="G396" i="1"/>
  <c r="C396" i="1"/>
  <c r="O394" i="1"/>
  <c r="K394" i="1"/>
  <c r="C394" i="1"/>
  <c r="K392" i="1"/>
  <c r="C392" i="1"/>
  <c r="K390" i="1"/>
  <c r="C390" i="1"/>
  <c r="K388" i="1"/>
  <c r="C388" i="1"/>
  <c r="K386" i="1"/>
  <c r="C386" i="1"/>
  <c r="K384" i="1"/>
  <c r="C384" i="1"/>
  <c r="B56" i="1"/>
  <c r="E56" i="1"/>
  <c r="I56" i="1"/>
  <c r="M56" i="1"/>
  <c r="V56" i="1"/>
  <c r="B54" i="1"/>
  <c r="E54" i="1"/>
  <c r="I54" i="1"/>
  <c r="M54" i="1"/>
  <c r="V54" i="1"/>
  <c r="B52" i="1"/>
  <c r="E52" i="1"/>
  <c r="I52" i="1"/>
  <c r="M52" i="1"/>
  <c r="V52" i="1"/>
  <c r="B50" i="1"/>
  <c r="E50" i="1"/>
  <c r="I50" i="1"/>
  <c r="M50" i="1"/>
  <c r="V50" i="1"/>
  <c r="B48" i="1"/>
  <c r="E48" i="1"/>
  <c r="I48" i="1"/>
  <c r="M48" i="1"/>
  <c r="V48" i="1"/>
  <c r="B46" i="1"/>
  <c r="C46" i="1"/>
  <c r="K46" i="1"/>
  <c r="E46" i="1"/>
  <c r="I46" i="1"/>
  <c r="M46" i="1"/>
  <c r="V46" i="1"/>
  <c r="G46" i="1"/>
  <c r="O46" i="1"/>
  <c r="O44" i="1"/>
  <c r="F44" i="1"/>
  <c r="M44" i="1"/>
  <c r="V44" i="1"/>
  <c r="B44" i="1"/>
  <c r="J44" i="1"/>
  <c r="J42" i="1"/>
  <c r="F42" i="1"/>
  <c r="N42" i="1"/>
  <c r="B42" i="1"/>
  <c r="B40" i="1"/>
  <c r="F40" i="1"/>
  <c r="N40" i="1"/>
  <c r="J40" i="1"/>
  <c r="F38" i="1"/>
  <c r="N38" i="1"/>
  <c r="B38" i="1"/>
  <c r="J38" i="1"/>
  <c r="J36" i="1"/>
  <c r="F36" i="1"/>
  <c r="N36" i="1"/>
  <c r="B36" i="1"/>
  <c r="B34" i="1"/>
  <c r="F34" i="1"/>
  <c r="N34" i="1"/>
  <c r="J34" i="1"/>
  <c r="K56" i="1"/>
  <c r="C56" i="1"/>
  <c r="K54" i="1"/>
  <c r="C54" i="1"/>
  <c r="K52" i="1"/>
  <c r="C52" i="1"/>
  <c r="K50" i="1"/>
  <c r="C50" i="1"/>
  <c r="K48" i="1"/>
  <c r="C48" i="1"/>
  <c r="O56" i="1"/>
  <c r="G56" i="1"/>
  <c r="O54" i="1"/>
  <c r="G54" i="1"/>
  <c r="O52" i="1"/>
  <c r="G52" i="1"/>
  <c r="O50" i="1"/>
  <c r="G50" i="1"/>
  <c r="O48" i="1"/>
  <c r="G48" i="1"/>
  <c r="D33" i="1"/>
  <c r="O55" i="1"/>
  <c r="O53" i="1"/>
  <c r="O51" i="1"/>
  <c r="O49" i="1"/>
  <c r="O47" i="1"/>
  <c r="O45" i="1"/>
  <c r="O157" i="1"/>
  <c r="M157" i="1"/>
  <c r="K157" i="1"/>
  <c r="I157" i="1"/>
  <c r="G157" i="1"/>
  <c r="E157" i="1"/>
  <c r="C157" i="1"/>
  <c r="O159" i="1"/>
  <c r="M159" i="1"/>
  <c r="K159" i="1"/>
  <c r="I159" i="1"/>
  <c r="G159" i="1"/>
  <c r="E159" i="1"/>
  <c r="C159" i="1"/>
  <c r="O161" i="1"/>
  <c r="M161" i="1"/>
  <c r="K161" i="1"/>
  <c r="I161" i="1"/>
  <c r="G161" i="1"/>
  <c r="E161" i="1"/>
  <c r="C161" i="1"/>
  <c r="O163" i="1"/>
  <c r="M163" i="1"/>
  <c r="K163" i="1"/>
  <c r="I163" i="1"/>
  <c r="G163" i="1"/>
  <c r="E163" i="1"/>
  <c r="C163" i="1"/>
  <c r="N163" i="1"/>
  <c r="J163" i="1"/>
  <c r="F163" i="1"/>
  <c r="B163" i="1"/>
  <c r="O165" i="1"/>
  <c r="M165" i="1"/>
  <c r="K165" i="1"/>
  <c r="I165" i="1"/>
  <c r="G165" i="1"/>
  <c r="E165" i="1"/>
  <c r="C165" i="1"/>
  <c r="N165" i="1"/>
  <c r="J165" i="1"/>
  <c r="F165" i="1"/>
  <c r="B165" i="1"/>
  <c r="O167" i="1"/>
  <c r="M167" i="1"/>
  <c r="K167" i="1"/>
  <c r="I167" i="1"/>
  <c r="G167" i="1"/>
  <c r="E167" i="1"/>
  <c r="C167" i="1"/>
  <c r="N167" i="1"/>
  <c r="J167" i="1"/>
  <c r="F167" i="1"/>
  <c r="B167" i="1"/>
  <c r="O169" i="1"/>
  <c r="M169" i="1"/>
  <c r="K169" i="1"/>
  <c r="I169" i="1"/>
  <c r="G169" i="1"/>
  <c r="E169" i="1"/>
  <c r="C169" i="1"/>
  <c r="N169" i="1"/>
  <c r="J169" i="1"/>
  <c r="F169" i="1"/>
  <c r="B169" i="1"/>
  <c r="O171" i="1"/>
  <c r="M171" i="1"/>
  <c r="K171" i="1"/>
  <c r="I171" i="1"/>
  <c r="G171" i="1"/>
  <c r="E171" i="1"/>
  <c r="C171" i="1"/>
  <c r="N171" i="1"/>
  <c r="J171" i="1"/>
  <c r="F171" i="1"/>
  <c r="B171" i="1"/>
  <c r="B149" i="1"/>
  <c r="D149" i="1"/>
  <c r="F149" i="1"/>
  <c r="H149" i="1"/>
  <c r="J149" i="1"/>
  <c r="L149" i="1"/>
  <c r="N149" i="1"/>
  <c r="B150" i="1"/>
  <c r="D150" i="1"/>
  <c r="F150" i="1"/>
  <c r="H150" i="1"/>
  <c r="J150" i="1"/>
  <c r="L150" i="1"/>
  <c r="N150" i="1"/>
  <c r="P150" i="1"/>
  <c r="B151" i="1"/>
  <c r="D151" i="1"/>
  <c r="F151" i="1"/>
  <c r="H151" i="1"/>
  <c r="J151" i="1"/>
  <c r="L151" i="1"/>
  <c r="N151" i="1"/>
  <c r="B152" i="1"/>
  <c r="D152" i="1"/>
  <c r="F152" i="1"/>
  <c r="H152" i="1"/>
  <c r="J152" i="1"/>
  <c r="L152" i="1"/>
  <c r="N152" i="1"/>
  <c r="P152" i="1"/>
  <c r="B153" i="1"/>
  <c r="D153" i="1"/>
  <c r="F153" i="1"/>
  <c r="H153" i="1"/>
  <c r="J153" i="1"/>
  <c r="L153" i="1"/>
  <c r="N153" i="1"/>
  <c r="B154" i="1"/>
  <c r="D154" i="1"/>
  <c r="F154" i="1"/>
  <c r="H154" i="1"/>
  <c r="J154" i="1"/>
  <c r="L154" i="1"/>
  <c r="N154" i="1"/>
  <c r="P154" i="1"/>
  <c r="B155" i="1"/>
  <c r="D155" i="1"/>
  <c r="F155" i="1"/>
  <c r="H155" i="1"/>
  <c r="J155" i="1"/>
  <c r="L155" i="1"/>
  <c r="N155" i="1"/>
  <c r="B156" i="1"/>
  <c r="D156" i="1"/>
  <c r="F156" i="1"/>
  <c r="H156" i="1"/>
  <c r="J156" i="1"/>
  <c r="L156" i="1"/>
  <c r="N156" i="1"/>
  <c r="P156" i="1"/>
  <c r="B157" i="1"/>
  <c r="F157" i="1"/>
  <c r="J157" i="1"/>
  <c r="N157" i="1"/>
  <c r="B158" i="1"/>
  <c r="F158" i="1"/>
  <c r="J158" i="1"/>
  <c r="B159" i="1"/>
  <c r="F159" i="1"/>
  <c r="J159" i="1"/>
  <c r="N159" i="1"/>
  <c r="B160" i="1"/>
  <c r="F160" i="1"/>
  <c r="J160" i="1"/>
  <c r="B161" i="1"/>
  <c r="F161" i="1"/>
  <c r="J161" i="1"/>
  <c r="N161" i="1"/>
  <c r="B162" i="1"/>
  <c r="F162" i="1"/>
  <c r="D163" i="1"/>
  <c r="L163" i="1"/>
  <c r="D164" i="1"/>
  <c r="D165" i="1"/>
  <c r="L165" i="1"/>
  <c r="D166" i="1"/>
  <c r="D167" i="1"/>
  <c r="L167" i="1"/>
  <c r="D168" i="1"/>
  <c r="D169" i="1"/>
  <c r="L169" i="1"/>
  <c r="D170" i="1"/>
  <c r="D171" i="1"/>
  <c r="L171" i="1"/>
  <c r="D172" i="1"/>
  <c r="O158" i="1"/>
  <c r="M158" i="1"/>
  <c r="K158" i="1"/>
  <c r="I158" i="1"/>
  <c r="G158" i="1"/>
  <c r="E158" i="1"/>
  <c r="C158" i="1"/>
  <c r="O160" i="1"/>
  <c r="M160" i="1"/>
  <c r="K160" i="1"/>
  <c r="I160" i="1"/>
  <c r="G160" i="1"/>
  <c r="E160" i="1"/>
  <c r="C160" i="1"/>
  <c r="O162" i="1"/>
  <c r="M162" i="1"/>
  <c r="K162" i="1"/>
  <c r="I162" i="1"/>
  <c r="N162" i="1"/>
  <c r="J162" i="1"/>
  <c r="G162" i="1"/>
  <c r="E162" i="1"/>
  <c r="C162" i="1"/>
  <c r="O164" i="1"/>
  <c r="M164" i="1"/>
  <c r="K164" i="1"/>
  <c r="I164" i="1"/>
  <c r="G164" i="1"/>
  <c r="E164" i="1"/>
  <c r="C164" i="1"/>
  <c r="N164" i="1"/>
  <c r="J164" i="1"/>
  <c r="F164" i="1"/>
  <c r="B164" i="1"/>
  <c r="O166" i="1"/>
  <c r="M166" i="1"/>
  <c r="K166" i="1"/>
  <c r="I166" i="1"/>
  <c r="G166" i="1"/>
  <c r="E166" i="1"/>
  <c r="C166" i="1"/>
  <c r="N166" i="1"/>
  <c r="J166" i="1"/>
  <c r="F166" i="1"/>
  <c r="B166" i="1"/>
  <c r="O168" i="1"/>
  <c r="M168" i="1"/>
  <c r="K168" i="1"/>
  <c r="I168" i="1"/>
  <c r="G168" i="1"/>
  <c r="E168" i="1"/>
  <c r="C168" i="1"/>
  <c r="N168" i="1"/>
  <c r="J168" i="1"/>
  <c r="F168" i="1"/>
  <c r="B168" i="1"/>
  <c r="O170" i="1"/>
  <c r="M170" i="1"/>
  <c r="K170" i="1"/>
  <c r="I170" i="1"/>
  <c r="G170" i="1"/>
  <c r="E170" i="1"/>
  <c r="C170" i="1"/>
  <c r="N170" i="1"/>
  <c r="J170" i="1"/>
  <c r="F170" i="1"/>
  <c r="B170" i="1"/>
  <c r="O172" i="1"/>
  <c r="M172" i="1"/>
  <c r="K172" i="1"/>
  <c r="I172" i="1"/>
  <c r="G172" i="1"/>
  <c r="E172" i="1"/>
  <c r="C172" i="1"/>
  <c r="N172" i="1"/>
  <c r="J172" i="1"/>
  <c r="F172" i="1"/>
  <c r="B172" i="1"/>
  <c r="C150" i="1"/>
  <c r="E150" i="1"/>
  <c r="G150" i="1"/>
  <c r="I150" i="1"/>
  <c r="K150" i="1"/>
  <c r="M150" i="1"/>
  <c r="O150" i="1"/>
  <c r="C152" i="1"/>
  <c r="E152" i="1"/>
  <c r="G152" i="1"/>
  <c r="I152" i="1"/>
  <c r="K152" i="1"/>
  <c r="M152" i="1"/>
  <c r="O152" i="1"/>
  <c r="C154" i="1"/>
  <c r="E154" i="1"/>
  <c r="G154" i="1"/>
  <c r="I154" i="1"/>
  <c r="K154" i="1"/>
  <c r="M154" i="1"/>
  <c r="O154" i="1"/>
  <c r="C156" i="1"/>
  <c r="E156" i="1"/>
  <c r="G156" i="1"/>
  <c r="I156" i="1"/>
  <c r="K156" i="1"/>
  <c r="M156" i="1"/>
  <c r="O156" i="1"/>
  <c r="D158" i="1"/>
  <c r="H158" i="1"/>
  <c r="L158" i="1"/>
  <c r="P158" i="1"/>
  <c r="D160" i="1"/>
  <c r="H160" i="1"/>
  <c r="L160" i="1"/>
  <c r="P160" i="1"/>
  <c r="D162" i="1"/>
  <c r="H162" i="1"/>
  <c r="P162" i="1"/>
  <c r="H164" i="1"/>
  <c r="P164" i="1"/>
  <c r="H166" i="1"/>
  <c r="P166" i="1"/>
  <c r="H168" i="1"/>
  <c r="P168" i="1"/>
  <c r="H170" i="1"/>
  <c r="P170" i="1"/>
  <c r="H172" i="1"/>
  <c r="P172" i="1"/>
  <c r="V33" i="1"/>
  <c r="O33" i="1"/>
  <c r="M33" i="1"/>
  <c r="K33" i="1"/>
  <c r="I33" i="1"/>
  <c r="G33" i="1"/>
  <c r="E33" i="1"/>
  <c r="C33" i="1"/>
  <c r="B55" i="1"/>
  <c r="D55" i="1"/>
  <c r="F55" i="1"/>
  <c r="H55" i="1"/>
  <c r="J55" i="1"/>
  <c r="L55" i="1"/>
  <c r="N55" i="1"/>
  <c r="P55" i="1"/>
  <c r="B53" i="1"/>
  <c r="D53" i="1"/>
  <c r="F53" i="1"/>
  <c r="H53" i="1"/>
  <c r="J53" i="1"/>
  <c r="L53" i="1"/>
  <c r="N53" i="1"/>
  <c r="P53" i="1"/>
  <c r="B51" i="1"/>
  <c r="D51" i="1"/>
  <c r="F51" i="1"/>
  <c r="H51" i="1"/>
  <c r="J51" i="1"/>
  <c r="L51" i="1"/>
  <c r="N51" i="1"/>
  <c r="P51" i="1"/>
  <c r="B49" i="1"/>
  <c r="D49" i="1"/>
  <c r="F49" i="1"/>
  <c r="H49" i="1"/>
  <c r="J49" i="1"/>
  <c r="L49" i="1"/>
  <c r="N49" i="1"/>
  <c r="P49" i="1"/>
  <c r="B47" i="1"/>
  <c r="D47" i="1"/>
  <c r="F47" i="1"/>
  <c r="H47" i="1"/>
  <c r="J47" i="1"/>
  <c r="L47" i="1"/>
  <c r="N47" i="1"/>
  <c r="P47" i="1"/>
  <c r="B45" i="1"/>
  <c r="D45" i="1"/>
  <c r="F45" i="1"/>
  <c r="H45" i="1"/>
  <c r="J45" i="1"/>
  <c r="L45" i="1"/>
  <c r="N45" i="1"/>
  <c r="P45" i="1"/>
  <c r="C43" i="1"/>
  <c r="E43" i="1"/>
  <c r="G43" i="1"/>
  <c r="I43" i="1"/>
  <c r="K43" i="1"/>
  <c r="M43" i="1"/>
  <c r="O43" i="1"/>
  <c r="V43" i="1"/>
  <c r="D43" i="1"/>
  <c r="H43" i="1"/>
  <c r="L43" i="1"/>
  <c r="P43" i="1"/>
  <c r="B43" i="1"/>
  <c r="F43" i="1"/>
  <c r="J43" i="1"/>
  <c r="N43" i="1"/>
  <c r="C41" i="1"/>
  <c r="E41" i="1"/>
  <c r="G41" i="1"/>
  <c r="I41" i="1"/>
  <c r="K41" i="1"/>
  <c r="M41" i="1"/>
  <c r="O41" i="1"/>
  <c r="V41" i="1"/>
  <c r="D41" i="1"/>
  <c r="H41" i="1"/>
  <c r="L41" i="1"/>
  <c r="P41" i="1"/>
  <c r="B41" i="1"/>
  <c r="F41" i="1"/>
  <c r="J41" i="1"/>
  <c r="N41" i="1"/>
  <c r="C39" i="1"/>
  <c r="E39" i="1"/>
  <c r="G39" i="1"/>
  <c r="I39" i="1"/>
  <c r="K39" i="1"/>
  <c r="M39" i="1"/>
  <c r="O39" i="1"/>
  <c r="V39" i="1"/>
  <c r="D39" i="1"/>
  <c r="H39" i="1"/>
  <c r="L39" i="1"/>
  <c r="P39" i="1"/>
  <c r="B39" i="1"/>
  <c r="F39" i="1"/>
  <c r="J39" i="1"/>
  <c r="N39" i="1"/>
  <c r="C37" i="1"/>
  <c r="E37" i="1"/>
  <c r="G37" i="1"/>
  <c r="I37" i="1"/>
  <c r="K37" i="1"/>
  <c r="M37" i="1"/>
  <c r="O37" i="1"/>
  <c r="V37" i="1"/>
  <c r="D37" i="1"/>
  <c r="H37" i="1"/>
  <c r="L37" i="1"/>
  <c r="P37" i="1"/>
  <c r="B37" i="1"/>
  <c r="F37" i="1"/>
  <c r="J37" i="1"/>
  <c r="N37" i="1"/>
  <c r="C35" i="1"/>
  <c r="E35" i="1"/>
  <c r="G35" i="1"/>
  <c r="I35" i="1"/>
  <c r="K35" i="1"/>
  <c r="M35" i="1"/>
  <c r="O35" i="1"/>
  <c r="V35" i="1"/>
  <c r="F35" i="1"/>
  <c r="D35" i="1"/>
  <c r="H35" i="1"/>
  <c r="L35" i="1"/>
  <c r="P35" i="1"/>
  <c r="B35" i="1"/>
  <c r="J35" i="1"/>
  <c r="N35" i="1"/>
  <c r="B33" i="1"/>
  <c r="F33" i="1"/>
  <c r="J33" i="1"/>
  <c r="N33" i="1"/>
  <c r="V55" i="1"/>
  <c r="M55" i="1"/>
  <c r="I55" i="1"/>
  <c r="E55" i="1"/>
  <c r="V53" i="1"/>
  <c r="M53" i="1"/>
  <c r="I53" i="1"/>
  <c r="E53" i="1"/>
  <c r="V51" i="1"/>
  <c r="M51" i="1"/>
  <c r="I51" i="1"/>
  <c r="E51" i="1"/>
  <c r="V49" i="1"/>
  <c r="M49" i="1"/>
  <c r="I49" i="1"/>
  <c r="E49" i="1"/>
  <c r="V47" i="1"/>
  <c r="M47" i="1"/>
  <c r="I47" i="1"/>
  <c r="E47" i="1"/>
  <c r="V45" i="1"/>
  <c r="M45" i="1"/>
  <c r="I45" i="1"/>
  <c r="E45" i="1"/>
  <c r="C44" i="1"/>
  <c r="E44" i="1"/>
  <c r="G44" i="1"/>
  <c r="I44" i="1"/>
  <c r="K44" i="1"/>
  <c r="C42" i="1"/>
  <c r="E42" i="1"/>
  <c r="G42" i="1"/>
  <c r="I42" i="1"/>
  <c r="K42" i="1"/>
  <c r="M42" i="1"/>
  <c r="O42" i="1"/>
  <c r="V42" i="1"/>
  <c r="C40" i="1"/>
  <c r="E40" i="1"/>
  <c r="G40" i="1"/>
  <c r="I40" i="1"/>
  <c r="K40" i="1"/>
  <c r="M40" i="1"/>
  <c r="O40" i="1"/>
  <c r="V40" i="1"/>
  <c r="C38" i="1"/>
  <c r="E38" i="1"/>
  <c r="G38" i="1"/>
  <c r="I38" i="1"/>
  <c r="K38" i="1"/>
  <c r="M38" i="1"/>
  <c r="O38" i="1"/>
  <c r="V38" i="1"/>
  <c r="C36" i="1"/>
  <c r="E36" i="1"/>
  <c r="G36" i="1"/>
  <c r="I36" i="1"/>
  <c r="K36" i="1"/>
  <c r="M36" i="1"/>
  <c r="O36" i="1"/>
  <c r="V36" i="1"/>
  <c r="C34" i="1"/>
  <c r="E34" i="1"/>
  <c r="G34" i="1"/>
  <c r="I34" i="1"/>
  <c r="K34" i="1"/>
  <c r="M34" i="1"/>
  <c r="O34" i="1"/>
  <c r="V34" i="1"/>
  <c r="P56" i="1"/>
  <c r="N56" i="1"/>
  <c r="L56" i="1"/>
  <c r="J56" i="1"/>
  <c r="H56" i="1"/>
  <c r="F56" i="1"/>
  <c r="D56" i="1"/>
  <c r="P54" i="1"/>
  <c r="N54" i="1"/>
  <c r="L54" i="1"/>
  <c r="J54" i="1"/>
  <c r="H54" i="1"/>
  <c r="F54" i="1"/>
  <c r="D54" i="1"/>
  <c r="P52" i="1"/>
  <c r="N52" i="1"/>
  <c r="L52" i="1"/>
  <c r="J52" i="1"/>
  <c r="H52" i="1"/>
  <c r="F52" i="1"/>
  <c r="D52" i="1"/>
  <c r="P50" i="1"/>
  <c r="N50" i="1"/>
  <c r="L50" i="1"/>
  <c r="J50" i="1"/>
  <c r="H50" i="1"/>
  <c r="F50" i="1"/>
  <c r="D50" i="1"/>
  <c r="P48" i="1"/>
  <c r="N48" i="1"/>
  <c r="L48" i="1"/>
  <c r="J48" i="1"/>
  <c r="H48" i="1"/>
  <c r="F48" i="1"/>
  <c r="D48" i="1"/>
  <c r="P46" i="1"/>
  <c r="N46" i="1"/>
  <c r="L46" i="1"/>
  <c r="J46" i="1"/>
  <c r="H46" i="1"/>
  <c r="F46" i="1"/>
  <c r="D46" i="1"/>
  <c r="P44" i="1"/>
  <c r="N44" i="1"/>
  <c r="L44" i="1"/>
  <c r="H44" i="1"/>
  <c r="D44" i="1"/>
  <c r="P42" i="1"/>
  <c r="L42" i="1"/>
  <c r="H42" i="1"/>
  <c r="D42" i="1"/>
  <c r="P40" i="1"/>
  <c r="L40" i="1"/>
  <c r="H40" i="1"/>
  <c r="D40" i="1"/>
  <c r="P38" i="1"/>
  <c r="L38" i="1"/>
  <c r="H38" i="1"/>
  <c r="D38" i="1"/>
  <c r="P36" i="1"/>
  <c r="L36" i="1"/>
  <c r="H36" i="1"/>
  <c r="D36" i="1"/>
  <c r="P34" i="1"/>
  <c r="L34" i="1"/>
  <c r="H34" i="1"/>
  <c r="D34" i="1"/>
  <c r="V406" i="1" l="1"/>
  <c r="V399" i="1"/>
  <c r="BI157" i="1"/>
  <c r="BI172" i="1"/>
  <c r="BI171" i="1"/>
  <c r="BI162" i="1"/>
  <c r="BJ33" i="1"/>
  <c r="BJ37" i="1"/>
  <c r="BJ41" i="1"/>
  <c r="BJ43" i="1"/>
  <c r="BJ39" i="1"/>
  <c r="BJ34" i="1"/>
  <c r="BJ40" i="1"/>
  <c r="BJ48" i="1"/>
  <c r="BJ56" i="1"/>
  <c r="BJ36" i="1"/>
  <c r="BJ42" i="1"/>
  <c r="BJ50" i="1"/>
  <c r="BJ35" i="1"/>
  <c r="BJ38" i="1"/>
  <c r="BJ44" i="1"/>
  <c r="BJ52" i="1"/>
  <c r="BJ45" i="1"/>
  <c r="BJ47" i="1"/>
  <c r="BJ49" i="1"/>
  <c r="BJ51" i="1"/>
  <c r="BJ53" i="1"/>
  <c r="BJ55" i="1"/>
  <c r="BJ46" i="1"/>
  <c r="BJ54" i="1"/>
  <c r="V84" i="1"/>
  <c r="V318" i="1"/>
  <c r="V201" i="1"/>
</calcChain>
</file>

<file path=xl/sharedStrings.xml><?xml version="1.0" encoding="utf-8"?>
<sst xmlns="http://schemas.openxmlformats.org/spreadsheetml/2006/main" count="2166" uniqueCount="251">
  <si>
    <r>
      <t>a)</t>
    </r>
    <r>
      <rPr>
        <i/>
        <sz val="7"/>
        <color rgb="FF000000"/>
        <rFont val="Times New Roman"/>
        <family val="1"/>
      </rPr>
      <t xml:space="preserve">     </t>
    </r>
    <r>
      <rPr>
        <i/>
        <sz val="12"/>
        <color rgb="FF000000"/>
        <rFont val="Times New Roman"/>
        <family val="1"/>
      </rPr>
      <t>Valori assoluti</t>
    </r>
  </si>
  <si>
    <t>Regione</t>
  </si>
  <si>
    <t>Totale 2001-2014</t>
  </si>
  <si>
    <t>Piemonte</t>
  </si>
  <si>
    <t>Valle d'Aosta</t>
  </si>
  <si>
    <t>Lombardia</t>
  </si>
  <si>
    <t>Trentino Alto Adige</t>
  </si>
  <si>
    <t>Veneto</t>
  </si>
  <si>
    <t>Friuli Venezia Giulia</t>
  </si>
  <si>
    <t>Liguria</t>
  </si>
  <si>
    <t>Emilia Romagna</t>
  </si>
  <si>
    <t>Italia Settentrionale</t>
  </si>
  <si>
    <t>Toscana</t>
  </si>
  <si>
    <t>Umbria</t>
  </si>
  <si>
    <t>Marche</t>
  </si>
  <si>
    <t>Lazio</t>
  </si>
  <si>
    <t>Italia Centrale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</si>
  <si>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</si>
  <si>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</si>
  <si>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</si>
  <si>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</si>
  <si>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</si>
  <si>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</si>
  <si>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</si>
  <si>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</si>
  <si>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 Meridionale e Insulare</t>
  </si>
  <si>
    <t>Totale</t>
  </si>
  <si>
    <r>
      <t>b)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anno</t>
    </r>
  </si>
  <si>
    <r>
      <t>c)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Composizione percentuale per Regione</t>
    </r>
  </si>
  <si>
    <t>2001-2014</t>
  </si>
  <si>
    <r>
      <t>d)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Variazioni annuali e di periodo - Valori percentuali</t>
    </r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</si>
  <si>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</si>
  <si>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</si>
  <si>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</si>
  <si>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</si>
  <si>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</si>
  <si>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</si>
  <si>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</si>
  <si>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</si>
  <si>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</si>
  <si>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</si>
  <si>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</si>
  <si>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</si>
  <si>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</si>
  <si>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>Var. 2014/01</t>
  </si>
  <si>
    <t>Note: in rosso e verde sono indicati: 1) in “a)” massimi e minimi; 2) in “d)” maggiori e minori diminuzioni, per Regione ed intero periodo. In blu sono indicati i totali generali.</t>
  </si>
  <si>
    <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</si>
  <si>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t>Tab. RF.IS.1.4.1b - Incidenti stradali mortali per Regione - Anni 2001-2014</t>
  </si>
  <si>
    <r>
      <t>a)</t>
    </r>
    <r>
      <rPr>
        <i/>
        <sz val="7"/>
        <color rgb="FF000000"/>
        <rFont val="Times New Roman"/>
        <family val="1"/>
      </rPr>
      <t xml:space="preserve">       </t>
    </r>
    <r>
      <rPr>
        <i/>
        <sz val="12"/>
        <color rgb="FF000000"/>
        <rFont val="Times New Roman"/>
        <family val="1"/>
      </rPr>
      <t>Valori assoluti</t>
    </r>
  </si>
  <si>
    <t>Tab. RF.IS.1.4.1c - Morti in incidenti stradali per Regione - Anni 2001-2014</t>
  </si>
  <si>
    <t>Var. 2014/10</t>
  </si>
  <si>
    <t>Teorico</t>
  </si>
  <si>
    <t>2014/10</t>
  </si>
  <si>
    <t>-</t>
  </si>
  <si>
    <t> -</t>
  </si>
  <si>
    <t>Tab. RF.IS.1.4.1d - Feriti in incidenti stradali per Regione - Anni 2001-2014</t>
  </si>
  <si>
    <t>Note: in rosso e verde sono indicati: 1) in “a)” massimi e minimi; 2) in “d)” maggiori e minori diminuzioni, per Regione ed intero periodo. In blu sono indicati alcuni totali generali.</t>
  </si>
  <si>
    <t>2015/14</t>
  </si>
  <si>
    <t>(per conoscenza)</t>
  </si>
  <si>
    <t>Per conoscenza</t>
  </si>
  <si>
    <t xml:space="preserve"> </t>
  </si>
  <si>
    <t>Frequenza</t>
  </si>
  <si>
    <t>Percentuale</t>
  </si>
  <si>
    <t>Percentuale valida</t>
  </si>
  <si>
    <t>Percentuale cumulata</t>
  </si>
  <si>
    <t>Validi</t>
  </si>
  <si>
    <t>Valle d'Aosta/Valleé d'Aoste</t>
  </si>
  <si>
    <t>Incidenti - Regione</t>
  </si>
  <si>
    <t>Ripartizione Geografica</t>
  </si>
  <si>
    <t>Italia Meridionale ed Insulare</t>
  </si>
  <si>
    <t>Incidenti - Ripartizione Geografica</t>
  </si>
  <si>
    <t>Incidenti mortali - Regione</t>
  </si>
  <si>
    <t>Incidenti mortali - Ripartizione Geografica</t>
  </si>
  <si>
    <t>Morti - Regione</t>
  </si>
  <si>
    <t>Morti - Ripartizione Geografica</t>
  </si>
  <si>
    <t>Feriti - Regione</t>
  </si>
  <si>
    <t>2016/15</t>
  </si>
  <si>
    <t>Gennaio</t>
  </si>
  <si>
    <t>Febbraio</t>
  </si>
  <si>
    <t>Marzo</t>
  </si>
  <si>
    <t xml:space="preserve">Valle d'Aosta/Vallée d'Aoste </t>
  </si>
  <si>
    <t>Trentino-Alto Adige</t>
  </si>
  <si>
    <t>Trento</t>
  </si>
  <si>
    <t>Friuli-Venezia Giulia</t>
  </si>
  <si>
    <t>Emilia-Romagna</t>
  </si>
  <si>
    <t>Aprile</t>
  </si>
  <si>
    <t>Maggio</t>
  </si>
  <si>
    <t>Giugno</t>
  </si>
  <si>
    <t>Var. 2016/10</t>
  </si>
  <si>
    <t>ANNI                                                                                MESI                                                                           REGIONI</t>
  </si>
  <si>
    <t>Autostrade e raccordi</t>
  </si>
  <si>
    <t>Altre strade (a)</t>
  </si>
  <si>
    <t>Strade urbane (b)</t>
  </si>
  <si>
    <t>MORTI</t>
  </si>
  <si>
    <t>MESE</t>
  </si>
  <si>
    <t>Luglio</t>
  </si>
  <si>
    <t>Agosto</t>
  </si>
  <si>
    <t>Settembre</t>
  </si>
  <si>
    <t>Ottobre</t>
  </si>
  <si>
    <t>Novembre</t>
  </si>
  <si>
    <t>Dicembre</t>
  </si>
  <si>
    <t>Anno</t>
  </si>
  <si>
    <t>REGIONE</t>
  </si>
  <si>
    <t>Bolzano-Bozen</t>
  </si>
  <si>
    <t>(a) Sono incluse nella categoria “Altre strade”, le strade Statali, Regionali e Provinciali fuori dall’abitato e Comunali extraurbane.</t>
  </si>
  <si>
    <t>(b)  Sono incluse nella categoria “Strade urbane” anche le Provinciali, Statali e Regionali entro l’abitato.</t>
  </si>
  <si>
    <t>Tavola 1.6 - Incidenti stradali, morti e feriti per categoria della strada, mese e regione - Anno 2016</t>
  </si>
  <si>
    <r>
      <t xml:space="preserve">Tavola 1.6 </t>
    </r>
    <r>
      <rPr>
        <sz val="6"/>
        <rFont val="Arial"/>
        <family val="2"/>
      </rPr>
      <t xml:space="preserve">segue </t>
    </r>
    <r>
      <rPr>
        <b/>
        <sz val="6"/>
        <rFont val="Arial"/>
        <family val="2"/>
      </rPr>
      <t>- Incidenti stradali, morti e feriti per categoria della strada, mese e regione - Anno 2016</t>
    </r>
  </si>
  <si>
    <t>Autostrade e Raccordi</t>
  </si>
  <si>
    <t>Strade Statali</t>
  </si>
  <si>
    <t>Strade Urbane</t>
  </si>
  <si>
    <t>INCIDENTI</t>
  </si>
  <si>
    <t>FERITI</t>
  </si>
  <si>
    <t>Note: in rosso e verde sono indicati massimi e minimi, per Regione ed intero periodo. In blu sono indicati i totali generali.</t>
  </si>
  <si>
    <t>Var. 2016/02</t>
  </si>
  <si>
    <t>Var. 2016/03</t>
  </si>
  <si>
    <t>Var. 2016/04</t>
  </si>
  <si>
    <t>Var. 2016/05</t>
  </si>
  <si>
    <t>Var. 2016/06</t>
  </si>
  <si>
    <t>Var. 2016/07</t>
  </si>
  <si>
    <t>Var. 2016/08</t>
  </si>
  <si>
    <t>Var. 2016/09</t>
  </si>
  <si>
    <t>Var. 2016/11</t>
  </si>
  <si>
    <t>Var. 2016/12</t>
  </si>
  <si>
    <t>Var. 2016/13</t>
  </si>
  <si>
    <t>Var. 2016/14</t>
  </si>
  <si>
    <t>Var. 2016/15</t>
  </si>
  <si>
    <t>Var. 2016/16</t>
  </si>
  <si>
    <t>Var. 2016/17</t>
  </si>
  <si>
    <t>Var. 2016/18</t>
  </si>
  <si>
    <t>Var. 2016/19</t>
  </si>
  <si>
    <t>Var. 2016/20</t>
  </si>
  <si>
    <t>Var. 2016/21</t>
  </si>
  <si>
    <t>Var. 2016/22</t>
  </si>
  <si>
    <t>Var. 2016/23</t>
  </si>
  <si>
    <t>Var. 2016/24</t>
  </si>
  <si>
    <t>Var. 2016/25</t>
  </si>
  <si>
    <t>Var. 2016/26</t>
  </si>
  <si>
    <t>Var. 2016/27</t>
  </si>
  <si>
    <t>Var. 2016/28</t>
  </si>
  <si>
    <t>Var. 2016/29</t>
  </si>
  <si>
    <t>Var. 2016/30</t>
  </si>
  <si>
    <t>Var. 2016/31</t>
  </si>
  <si>
    <t>Var. 2016/32</t>
  </si>
  <si>
    <t>Var. 2016/33</t>
  </si>
  <si>
    <t>Var. 2016/34</t>
  </si>
  <si>
    <t>Var. 2016/35</t>
  </si>
  <si>
    <t>Regione feriti</t>
  </si>
  <si>
    <t>Regione  inc mortali</t>
  </si>
  <si>
    <t>2017/16</t>
  </si>
  <si>
    <t>Incidenti</t>
  </si>
  <si>
    <t>Morti</t>
  </si>
  <si>
    <t>Feriti</t>
  </si>
  <si>
    <t>Italia</t>
  </si>
  <si>
    <t>Regione (con TAA invece di Trento e Bolzano)</t>
  </si>
  <si>
    <t>INCIDENTI MORTALI</t>
  </si>
  <si>
    <t>2018/17</t>
  </si>
  <si>
    <t>Var. 2018/10</t>
  </si>
  <si>
    <t>Tab. RF.IS.1.4.1c - Morti in incidenti stradali per Regione - Anni 2001-2018</t>
  </si>
  <si>
    <t>Regioni (con TAA invece di Trento e Bolzano)</t>
  </si>
  <si>
    <t>incidenti</t>
  </si>
  <si>
    <t>inc mortali</t>
  </si>
  <si>
    <t>morti</t>
  </si>
  <si>
    <t>feriti</t>
  </si>
  <si>
    <t>Var. 2018/02</t>
  </si>
  <si>
    <t>Var. 2018/03</t>
  </si>
  <si>
    <t>Var. 2018/04</t>
  </si>
  <si>
    <t>Var. 2018/05</t>
  </si>
  <si>
    <t>Var. 2018/06</t>
  </si>
  <si>
    <t>Var. 2018/07</t>
  </si>
  <si>
    <t>Var. 2018/08</t>
  </si>
  <si>
    <t>Var. 2018/09</t>
  </si>
  <si>
    <t>Var. 2018/11</t>
  </si>
  <si>
    <t>Var. 2018/12</t>
  </si>
  <si>
    <t>Var. 2018/13</t>
  </si>
  <si>
    <t>Var. 2018/14</t>
  </si>
  <si>
    <t>Var. 2018/15</t>
  </si>
  <si>
    <t>Var. 2018/16</t>
  </si>
  <si>
    <t>Var. 2018/17</t>
  </si>
  <si>
    <t>Var. 2018/18</t>
  </si>
  <si>
    <t>Var. 2018/19</t>
  </si>
  <si>
    <t>Var. 2018/20</t>
  </si>
  <si>
    <t>Var. 2018/21</t>
  </si>
  <si>
    <t>Var. 2018/22</t>
  </si>
  <si>
    <t>Var. 2018/23</t>
  </si>
  <si>
    <t>Var. 2018/24</t>
  </si>
  <si>
    <t>Var. 2018/25</t>
  </si>
  <si>
    <t>Var. 2018/26</t>
  </si>
  <si>
    <t>Var. 2018/27</t>
  </si>
  <si>
    <t>Var. 2018/28</t>
  </si>
  <si>
    <t>Var. 2018/29</t>
  </si>
  <si>
    <t>Var. 2018/30</t>
  </si>
  <si>
    <t>Var. 2018/31</t>
  </si>
  <si>
    <t>Var. 2018/32</t>
  </si>
  <si>
    <t>Var. 2018/33</t>
  </si>
  <si>
    <t>Var. 2018/34</t>
  </si>
  <si>
    <t>Var. 2018/35</t>
  </si>
  <si>
    <t>2019/18</t>
  </si>
  <si>
    <t>Var. 2019/10</t>
  </si>
  <si>
    <t>Var. 2019/01</t>
  </si>
  <si>
    <t>Tab. RF.IS.1.4.1b - Incidenti stradali mortali per Regione - Anni 2001-2019</t>
  </si>
  <si>
    <t>Segue: Tab. RF.IS.1.4.1b - Incidenti stradali mortali per Regione - Anni 2001-2019</t>
  </si>
  <si>
    <t>Segue: Tab. RF.IS.1.4.1c - Morti in incidenti stradali per Regione - Anni 2001-2019</t>
  </si>
  <si>
    <t>Tab. RF.IS.1.4.1d - Feriti in incidenti stradali per Regione - Anni 2001-2019</t>
  </si>
  <si>
    <t>Tavola 1.6 - Incidenti stradali, morti e feriti per categoria della strada, mese e regione - Anno 2019</t>
  </si>
  <si>
    <t>Altre strade</t>
  </si>
  <si>
    <r>
      <t xml:space="preserve">Tavola 1.6 </t>
    </r>
    <r>
      <rPr>
        <sz val="9"/>
        <rFont val="Arial"/>
        <family val="2"/>
      </rPr>
      <t xml:space="preserve">segue </t>
    </r>
    <r>
      <rPr>
        <b/>
        <sz val="9"/>
        <rFont val="Arial"/>
        <family val="2"/>
      </rPr>
      <t>- Incidenti stradali, morti e feriti per categoria della strada, mese e regione - Anno 2019</t>
    </r>
  </si>
  <si>
    <t>Inc. Mortali</t>
  </si>
  <si>
    <t>2001-2020</t>
  </si>
  <si>
    <t>Tab. RF.IS.1.4.1a - Incidenti stradali per Regione - Anni 2001-2020</t>
  </si>
  <si>
    <t>2020/19</t>
  </si>
  <si>
    <t>Var. 2019/12</t>
  </si>
  <si>
    <t>Var. 2019/13</t>
  </si>
  <si>
    <t>Var. 2019/14</t>
  </si>
  <si>
    <t>Var. 2019/15</t>
  </si>
  <si>
    <t>Var. 2019/16</t>
  </si>
  <si>
    <t>Var. 2019/17</t>
  </si>
  <si>
    <t>Var. 2019/18</t>
  </si>
  <si>
    <t>Var. 2019/19</t>
  </si>
  <si>
    <t>Var. 2019/20</t>
  </si>
  <si>
    <t>Var. 2019/21</t>
  </si>
  <si>
    <t>Var. 2019/22</t>
  </si>
  <si>
    <t>Var. 2019/23</t>
  </si>
  <si>
    <t>Var. 2019/24</t>
  </si>
  <si>
    <t>Var. 2019/25</t>
  </si>
  <si>
    <t>Var. 2019/26</t>
  </si>
  <si>
    <t>Var. 2019/27</t>
  </si>
  <si>
    <t>Var. 2019/28</t>
  </si>
  <si>
    <t>Var. 2019/29</t>
  </si>
  <si>
    <t>Var. 2019/30</t>
  </si>
  <si>
    <t>Var. 2019/31</t>
  </si>
  <si>
    <t>Var. 2019/32</t>
  </si>
  <si>
    <t>Var. 2019/33</t>
  </si>
  <si>
    <t>Var. 2019/34</t>
  </si>
  <si>
    <t>Var. 2019/35</t>
  </si>
  <si>
    <t>Var. 2019/36</t>
  </si>
  <si>
    <t>Var. 2020/01</t>
  </si>
  <si>
    <t>Var. 2020/10</t>
  </si>
  <si>
    <t>Var. 2019/37</t>
  </si>
  <si>
    <t>Var. 2019/38</t>
  </si>
  <si>
    <t>Var. 2019/39</t>
  </si>
  <si>
    <t>Var. 2019/40</t>
  </si>
  <si>
    <t>Var. 2019/41</t>
  </si>
  <si>
    <t>Var. 2019/42</t>
  </si>
  <si>
    <t>Var. 2019/43</t>
  </si>
  <si>
    <t>Var. 2019/44</t>
  </si>
  <si>
    <t>Var. 2019/45</t>
  </si>
  <si>
    <t>2020/01</t>
  </si>
  <si>
    <t>Teorico 2020/10</t>
  </si>
  <si>
    <t>Incid. Mortali (non c'è Valle d 'Aosta)</t>
  </si>
  <si>
    <t>Morti (non c'è Valle d'Aosta)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</si>
</sst>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###0"/>
    <numFmt numFmtId="165" formatCode="####.0"/>
    <numFmt numFmtId="166" formatCode="_-* #,##0_-;\-* #,##0_-;_-* &quot;-&quot;??_-;_-@_-"/>
    <numFmt numFmtId="167" formatCode="#,##0.000"/>
    <numFmt numFmtId="168" formatCode="###0.0"/>
  </numFmts>
  <fonts count="52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B050"/>
      <name val="Times New Roman"/>
      <family val="1"/>
    </font>
    <font>
      <i/>
      <sz val="12"/>
      <color theme="1"/>
      <name val="Times New Roman"/>
      <family val="1"/>
    </font>
    <font>
      <i/>
      <sz val="12"/>
      <color rgb="FF000000"/>
      <name val="Times New Roman"/>
      <family val="1"/>
    </font>
    <font>
      <i/>
      <sz val="7"/>
      <color rgb="FF000000"/>
      <name val="Times New Roman"/>
      <family val="1"/>
    </font>
    <font>
      <sz val="10"/>
      <color theme="1"/>
      <name val="Times New Roman"/>
      <family val="1"/>
    </font>
    <font>
      <b/>
      <sz val="9"/>
      <color rgb="FF000000"/>
      <name val="Times New Roman"/>
      <family val="1"/>
    </font>
    <font>
      <b/>
      <sz val="9"/>
      <color theme="1"/>
      <name val="Times New Roman"/>
      <family val="1"/>
    </font>
    <font>
      <sz val="9"/>
      <color rgb="FF000000"/>
      <name val="Times New Roman"/>
      <family val="1"/>
    </font>
    <font>
      <sz val="9"/>
      <color rgb="FFFF0000"/>
      <name val="Times New Roman"/>
      <family val="1"/>
    </font>
    <font>
      <sz val="9"/>
      <color theme="1"/>
      <name val="Times New Roman"/>
      <family val="1"/>
    </font>
    <font>
      <sz val="9"/>
      <color rgb="FF00B050"/>
      <name val="Times New Roman"/>
      <family val="1"/>
    </font>
    <font>
      <b/>
      <sz val="9"/>
      <color rgb="FF00B050"/>
      <name val="Times New Roman"/>
      <family val="1"/>
    </font>
    <font>
      <b/>
      <sz val="9"/>
      <color rgb="FF0070C0"/>
      <name val="Times New Roman"/>
      <family val="1"/>
    </font>
    <font>
      <i/>
      <sz val="12"/>
      <color rgb="FF00B050"/>
      <name val="Times New Roman"/>
      <family val="1"/>
    </font>
    <font>
      <i/>
      <sz val="7"/>
      <color theme="1"/>
      <name val="Times New Roman"/>
      <family val="1"/>
    </font>
    <font>
      <b/>
      <sz val="9"/>
      <color rgb="FFFF0000"/>
      <name val="Times New Roman"/>
      <family val="1"/>
    </font>
    <font>
      <i/>
      <sz val="9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sz val="7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i/>
      <sz val="7"/>
      <name val="Arial"/>
      <family val="2"/>
    </font>
    <font>
      <b/>
      <sz val="7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2"/>
      <name val="Times New Roman"/>
      <family val="1"/>
    </font>
    <font>
      <i/>
      <sz val="9"/>
      <name val="Times New Roman"/>
      <family val="1"/>
    </font>
    <font>
      <b/>
      <sz val="11"/>
      <color rgb="FF0070C0"/>
      <name val="Calibri"/>
      <family val="2"/>
      <scheme val="minor"/>
    </font>
    <font>
      <sz val="10"/>
      <name val="Arial"/>
      <family val="2"/>
    </font>
    <font>
      <sz val="7"/>
      <color indexed="8"/>
      <name val="Arial"/>
      <family val="2"/>
    </font>
    <font>
      <b/>
      <sz val="11"/>
      <name val="Calibri"/>
      <family val="2"/>
      <scheme val="minor"/>
    </font>
    <font>
      <sz val="9"/>
      <color rgb="FF00B0F0"/>
      <name val="Times New Roman"/>
      <family val="1"/>
    </font>
    <font>
      <b/>
      <sz val="8"/>
      <color indexed="8"/>
      <name val="Arial Bold"/>
    </font>
    <font>
      <sz val="8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sz val="8"/>
      <name val="Calibri"/>
      <family val="2"/>
      <scheme val="minor"/>
    </font>
    <font>
      <b/>
      <sz val="9"/>
      <color indexed="8"/>
      <name val="Arial Bold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19" fillId="0" borderId="0" applyFont="0" applyFill="0" applyBorder="0" applyAlignment="0" applyProtection="0"/>
    <xf numFmtId="0" fontId="20" fillId="0" borderId="0"/>
    <xf numFmtId="41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39" fillId="0" borderId="0"/>
    <xf numFmtId="0" fontId="20" fillId="0" borderId="0"/>
    <xf numFmtId="0" fontId="47" fillId="0" borderId="0"/>
    <xf numFmtId="0" fontId="20" fillId="0" borderId="0"/>
  </cellStyleXfs>
  <cellXfs count="372">
    <xf numFmtId="0" fontId="0" fillId="0" borderId="0" xfId="0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7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3" fontId="9" fillId="0" borderId="4" xfId="0" applyNumberFormat="1" applyFont="1" applyBorder="1" applyAlignment="1">
      <alignment horizontal="right" vertical="center" wrapText="1"/>
    </xf>
    <xf numFmtId="3" fontId="10" fillId="0" borderId="4" xfId="0" applyNumberFormat="1" applyFont="1" applyBorder="1" applyAlignment="1">
      <alignment horizontal="right" vertical="center" wrapText="1"/>
    </xf>
    <xf numFmtId="3" fontId="11" fillId="0" borderId="4" xfId="0" applyNumberFormat="1" applyFont="1" applyBorder="1" applyAlignment="1">
      <alignment horizontal="right" vertical="center" wrapText="1"/>
    </xf>
    <xf numFmtId="3" fontId="12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7" fillId="0" borderId="3" xfId="0" applyFont="1" applyBorder="1" applyAlignment="1">
      <alignment vertical="center"/>
    </xf>
    <xf numFmtId="3" fontId="7" fillId="0" borderId="4" xfId="0" applyNumberFormat="1" applyFont="1" applyBorder="1" applyAlignment="1">
      <alignment horizontal="right" vertical="center" wrapText="1"/>
    </xf>
    <xf numFmtId="3" fontId="8" fillId="0" borderId="4" xfId="0" applyNumberFormat="1" applyFont="1" applyBorder="1" applyAlignment="1">
      <alignment horizontal="right" vertical="center" wrapText="1"/>
    </xf>
    <xf numFmtId="0" fontId="7" fillId="0" borderId="3" xfId="0" applyFont="1" applyBorder="1" applyAlignment="1">
      <alignment vertical="center" wrapText="1"/>
    </xf>
    <xf numFmtId="3" fontId="13" fillId="0" borderId="4" xfId="0" applyNumberFormat="1" applyFont="1" applyBorder="1" applyAlignment="1">
      <alignment horizontal="right" vertical="center" wrapText="1"/>
    </xf>
    <xf numFmtId="0" fontId="8" fillId="0" borderId="3" xfId="0" applyFont="1" applyBorder="1" applyAlignment="1">
      <alignment vertical="center"/>
    </xf>
    <xf numFmtId="3" fontId="14" fillId="0" borderId="4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17" fillId="0" borderId="4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3" fontId="17" fillId="0" borderId="4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8" fillId="0" borderId="0" xfId="0" applyFont="1" applyBorder="1" applyAlignment="1">
      <alignment vertical="center"/>
    </xf>
    <xf numFmtId="3" fontId="17" fillId="0" borderId="0" xfId="0" applyNumberFormat="1" applyFont="1" applyBorder="1" applyAlignment="1">
      <alignment horizontal="right" vertical="center" wrapText="1"/>
    </xf>
    <xf numFmtId="3" fontId="7" fillId="0" borderId="0" xfId="0" applyNumberFormat="1" applyFont="1" applyBorder="1" applyAlignment="1">
      <alignment horizontal="right" vertical="center" wrapText="1"/>
    </xf>
    <xf numFmtId="3" fontId="13" fillId="0" borderId="0" xfId="0" applyNumberFormat="1" applyFont="1" applyBorder="1" applyAlignment="1">
      <alignment horizontal="right" vertical="center" wrapText="1"/>
    </xf>
    <xf numFmtId="3" fontId="14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2" fontId="8" fillId="0" borderId="4" xfId="0" applyNumberFormat="1" applyFont="1" applyBorder="1" applyAlignment="1">
      <alignment vertical="center" wrapText="1"/>
    </xf>
    <xf numFmtId="2" fontId="8" fillId="0" borderId="4" xfId="0" applyNumberFormat="1" applyFont="1" applyBorder="1" applyAlignment="1">
      <alignment horizontal="right" vertical="center" wrapText="1"/>
    </xf>
    <xf numFmtId="2" fontId="14" fillId="0" borderId="4" xfId="0" applyNumberFormat="1" applyFont="1" applyBorder="1" applyAlignment="1">
      <alignment horizontal="right" vertical="center" wrapText="1"/>
    </xf>
    <xf numFmtId="2" fontId="11" fillId="0" borderId="4" xfId="0" applyNumberFormat="1" applyFont="1" applyBorder="1" applyAlignment="1">
      <alignment horizontal="right" vertical="center" wrapText="1"/>
    </xf>
    <xf numFmtId="2" fontId="9" fillId="0" borderId="4" xfId="0" applyNumberFormat="1" applyFont="1" applyBorder="1" applyAlignment="1">
      <alignment horizontal="right" vertical="center" wrapText="1"/>
    </xf>
    <xf numFmtId="2" fontId="7" fillId="0" borderId="4" xfId="0" applyNumberFormat="1" applyFont="1" applyBorder="1" applyAlignment="1">
      <alignment horizontal="right" vertical="center" wrapText="1"/>
    </xf>
    <xf numFmtId="0" fontId="20" fillId="0" borderId="0" xfId="2"/>
    <xf numFmtId="0" fontId="22" fillId="0" borderId="11" xfId="2" applyFont="1" applyBorder="1" applyAlignment="1">
      <alignment horizontal="center" wrapText="1"/>
    </xf>
    <xf numFmtId="0" fontId="22" fillId="0" borderId="12" xfId="2" applyFont="1" applyBorder="1" applyAlignment="1">
      <alignment horizontal="center" wrapText="1"/>
    </xf>
    <xf numFmtId="0" fontId="22" fillId="0" borderId="13" xfId="2" applyFont="1" applyBorder="1" applyAlignment="1">
      <alignment horizontal="center" wrapText="1"/>
    </xf>
    <xf numFmtId="0" fontId="22" fillId="0" borderId="15" xfId="2" applyFont="1" applyBorder="1" applyAlignment="1">
      <alignment horizontal="left" vertical="top" wrapText="1"/>
    </xf>
    <xf numFmtId="164" fontId="22" fillId="0" borderId="16" xfId="2" applyNumberFormat="1" applyFont="1" applyBorder="1" applyAlignment="1">
      <alignment horizontal="right" vertical="top"/>
    </xf>
    <xf numFmtId="0" fontId="22" fillId="0" borderId="20" xfId="2" applyFont="1" applyBorder="1" applyAlignment="1">
      <alignment horizontal="left" vertical="top" wrapText="1"/>
    </xf>
    <xf numFmtId="164" fontId="22" fillId="0" borderId="21" xfId="2" applyNumberFormat="1" applyFont="1" applyBorder="1" applyAlignment="1">
      <alignment horizontal="right" vertical="top"/>
    </xf>
    <xf numFmtId="0" fontId="22" fillId="0" borderId="25" xfId="2" applyFont="1" applyBorder="1" applyAlignment="1">
      <alignment horizontal="left" vertical="top" wrapText="1"/>
    </xf>
    <xf numFmtId="164" fontId="22" fillId="0" borderId="26" xfId="2" applyNumberFormat="1" applyFont="1" applyBorder="1" applyAlignment="1">
      <alignment horizontal="right" vertical="top"/>
    </xf>
    <xf numFmtId="166" fontId="22" fillId="0" borderId="16" xfId="1" applyNumberFormat="1" applyFont="1" applyBorder="1" applyAlignment="1">
      <alignment horizontal="right" vertical="top"/>
    </xf>
    <xf numFmtId="166" fontId="22" fillId="0" borderId="21" xfId="1" applyNumberFormat="1" applyFont="1" applyBorder="1" applyAlignment="1">
      <alignment horizontal="right" vertical="top"/>
    </xf>
    <xf numFmtId="166" fontId="22" fillId="0" borderId="26" xfId="1" applyNumberFormat="1" applyFont="1" applyBorder="1" applyAlignment="1">
      <alignment horizontal="right" vertical="top"/>
    </xf>
    <xf numFmtId="0" fontId="23" fillId="0" borderId="12" xfId="2" applyFont="1" applyBorder="1" applyAlignment="1">
      <alignment horizontal="center" wrapText="1"/>
    </xf>
    <xf numFmtId="0" fontId="23" fillId="0" borderId="13" xfId="2" applyFont="1" applyBorder="1" applyAlignment="1">
      <alignment horizontal="center" wrapText="1"/>
    </xf>
    <xf numFmtId="165" fontId="23" fillId="0" borderId="17" xfId="2" applyNumberFormat="1" applyFont="1" applyBorder="1" applyAlignment="1">
      <alignment horizontal="right" vertical="top"/>
    </xf>
    <xf numFmtId="165" fontId="23" fillId="0" borderId="18" xfId="2" applyNumberFormat="1" applyFont="1" applyBorder="1" applyAlignment="1">
      <alignment horizontal="right" vertical="top"/>
    </xf>
    <xf numFmtId="165" fontId="23" fillId="0" borderId="22" xfId="2" applyNumberFormat="1" applyFont="1" applyBorder="1" applyAlignment="1">
      <alignment horizontal="right" vertical="top"/>
    </xf>
    <xf numFmtId="165" fontId="23" fillId="0" borderId="23" xfId="2" applyNumberFormat="1" applyFont="1" applyBorder="1" applyAlignment="1">
      <alignment horizontal="right" vertical="top"/>
    </xf>
    <xf numFmtId="165" fontId="23" fillId="0" borderId="27" xfId="2" applyNumberFormat="1" applyFont="1" applyBorder="1" applyAlignment="1">
      <alignment horizontal="right" vertical="top"/>
    </xf>
    <xf numFmtId="0" fontId="24" fillId="0" borderId="28" xfId="2" applyFont="1" applyBorder="1" applyAlignment="1">
      <alignment horizontal="center" vertical="center"/>
    </xf>
    <xf numFmtId="166" fontId="25" fillId="0" borderId="16" xfId="1" applyNumberFormat="1" applyFont="1" applyBorder="1" applyAlignment="1">
      <alignment horizontal="right" vertical="top"/>
    </xf>
    <xf numFmtId="166" fontId="25" fillId="0" borderId="21" xfId="1" applyNumberFormat="1" applyFont="1" applyBorder="1" applyAlignment="1">
      <alignment horizontal="right" vertical="top"/>
    </xf>
    <xf numFmtId="166" fontId="25" fillId="0" borderId="26" xfId="1" applyNumberFormat="1" applyFont="1" applyBorder="1" applyAlignment="1">
      <alignment horizontal="right" vertical="top"/>
    </xf>
    <xf numFmtId="3" fontId="26" fillId="0" borderId="4" xfId="0" applyNumberFormat="1" applyFont="1" applyBorder="1" applyAlignment="1">
      <alignment horizontal="right" vertical="center" wrapText="1"/>
    </xf>
    <xf numFmtId="0" fontId="26" fillId="0" borderId="4" xfId="0" applyFont="1" applyBorder="1" applyAlignment="1">
      <alignment horizontal="right" vertical="center" wrapText="1"/>
    </xf>
    <xf numFmtId="3" fontId="27" fillId="0" borderId="4" xfId="0" applyNumberFormat="1" applyFont="1" applyBorder="1" applyAlignment="1">
      <alignment horizontal="right" vertical="center" wrapText="1"/>
    </xf>
    <xf numFmtId="0" fontId="27" fillId="0" borderId="4" xfId="0" applyFont="1" applyBorder="1" applyAlignment="1">
      <alignment horizontal="right" vertical="center" wrapText="1"/>
    </xf>
    <xf numFmtId="2" fontId="12" fillId="0" borderId="4" xfId="0" applyNumberFormat="1" applyFont="1" applyBorder="1" applyAlignment="1">
      <alignment horizontal="right" vertical="center" wrapText="1"/>
    </xf>
    <xf numFmtId="2" fontId="13" fillId="0" borderId="4" xfId="0" applyNumberFormat="1" applyFont="1" applyBorder="1" applyAlignment="1">
      <alignment horizontal="right" vertical="center" wrapText="1"/>
    </xf>
    <xf numFmtId="2" fontId="27" fillId="0" borderId="4" xfId="0" applyNumberFormat="1" applyFont="1" applyBorder="1" applyAlignment="1">
      <alignment horizontal="right" vertical="center" wrapText="1"/>
    </xf>
    <xf numFmtId="2" fontId="10" fillId="0" borderId="4" xfId="0" applyNumberFormat="1" applyFont="1" applyBorder="1" applyAlignment="1">
      <alignment horizontal="right" vertical="center" wrapText="1"/>
    </xf>
    <xf numFmtId="2" fontId="26" fillId="0" borderId="4" xfId="0" applyNumberFormat="1" applyFont="1" applyBorder="1" applyAlignment="1">
      <alignment horizontal="right" vertical="center" wrapText="1"/>
    </xf>
    <xf numFmtId="2" fontId="17" fillId="0" borderId="4" xfId="0" applyNumberFormat="1" applyFont="1" applyBorder="1" applyAlignment="1">
      <alignment horizontal="right" vertical="center" wrapText="1"/>
    </xf>
    <xf numFmtId="2" fontId="0" fillId="0" borderId="0" xfId="0" applyNumberFormat="1"/>
    <xf numFmtId="0" fontId="2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49" fontId="25" fillId="0" borderId="32" xfId="0" applyNumberFormat="1" applyFont="1" applyBorder="1" applyAlignment="1">
      <alignment horizontal="left" vertical="center" wrapText="1"/>
    </xf>
    <xf numFmtId="49" fontId="25" fillId="0" borderId="32" xfId="0" applyNumberFormat="1" applyFont="1" applyBorder="1" applyAlignment="1">
      <alignment horizontal="right" vertical="center" wrapText="1"/>
    </xf>
    <xf numFmtId="49" fontId="25" fillId="0" borderId="0" xfId="0" applyNumberFormat="1" applyFont="1" applyBorder="1" applyAlignment="1">
      <alignment horizontal="left" vertical="center" wrapText="1"/>
    </xf>
    <xf numFmtId="49" fontId="25" fillId="0" borderId="0" xfId="0" applyNumberFormat="1" applyFont="1" applyBorder="1" applyAlignment="1">
      <alignment horizontal="right" vertical="center" wrapText="1"/>
    </xf>
    <xf numFmtId="41" fontId="25" fillId="0" borderId="0" xfId="3" applyFont="1" applyBorder="1" applyAlignment="1">
      <alignment horizontal="right" vertical="center" wrapText="1"/>
    </xf>
    <xf numFmtId="41" fontId="26" fillId="0" borderId="4" xfId="0" applyNumberFormat="1" applyFont="1" applyBorder="1" applyAlignment="1">
      <alignment horizontal="right" vertical="center" wrapText="1"/>
    </xf>
    <xf numFmtId="49" fontId="25" fillId="0" borderId="32" xfId="0" applyNumberFormat="1" applyFont="1" applyBorder="1" applyAlignment="1">
      <alignment horizontal="center" vertical="center" wrapText="1"/>
    </xf>
    <xf numFmtId="49" fontId="25" fillId="0" borderId="0" xfId="0" applyNumberFormat="1" applyFont="1" applyBorder="1" applyAlignment="1">
      <alignment horizontal="center" vertical="center" wrapText="1"/>
    </xf>
    <xf numFmtId="49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49" fontId="25" fillId="0" borderId="0" xfId="0" applyNumberFormat="1" applyFont="1" applyAlignment="1">
      <alignment horizontal="justify" vertical="center"/>
    </xf>
    <xf numFmtId="41" fontId="25" fillId="0" borderId="0" xfId="3" applyFont="1" applyAlignment="1">
      <alignment vertical="center"/>
    </xf>
    <xf numFmtId="49" fontId="31" fillId="0" borderId="0" xfId="0" applyNumberFormat="1" applyFont="1" applyAlignment="1">
      <alignment vertical="center"/>
    </xf>
    <xf numFmtId="41" fontId="31" fillId="0" borderId="0" xfId="3" applyFont="1" applyAlignment="1">
      <alignment vertical="center"/>
    </xf>
    <xf numFmtId="49" fontId="30" fillId="0" borderId="0" xfId="0" applyNumberFormat="1" applyFont="1" applyAlignment="1">
      <alignment vertical="center"/>
    </xf>
    <xf numFmtId="41" fontId="30" fillId="0" borderId="0" xfId="3" applyFont="1" applyAlignment="1">
      <alignment vertical="center"/>
    </xf>
    <xf numFmtId="0" fontId="25" fillId="0" borderId="31" xfId="0" applyFont="1" applyBorder="1" applyAlignment="1">
      <alignment vertical="center"/>
    </xf>
    <xf numFmtId="0" fontId="29" fillId="0" borderId="0" xfId="0" applyFont="1"/>
    <xf numFmtId="4" fontId="27" fillId="0" borderId="4" xfId="0" applyNumberFormat="1" applyFont="1" applyBorder="1" applyAlignment="1">
      <alignment horizontal="right" vertical="center" wrapText="1"/>
    </xf>
    <xf numFmtId="4" fontId="0" fillId="0" borderId="0" xfId="0" applyNumberFormat="1"/>
    <xf numFmtId="41" fontId="12" fillId="0" borderId="4" xfId="0" applyNumberFormat="1" applyFont="1" applyBorder="1" applyAlignment="1">
      <alignment horizontal="right" vertical="center" wrapText="1"/>
    </xf>
    <xf numFmtId="3" fontId="0" fillId="0" borderId="0" xfId="0" applyNumberFormat="1"/>
    <xf numFmtId="0" fontId="20" fillId="0" borderId="0" xfId="4"/>
    <xf numFmtId="0" fontId="22" fillId="0" borderId="11" xfId="4" applyFont="1" applyBorder="1" applyAlignment="1">
      <alignment horizontal="center" wrapText="1"/>
    </xf>
    <xf numFmtId="0" fontId="22" fillId="0" borderId="12" xfId="4" applyFont="1" applyBorder="1" applyAlignment="1">
      <alignment horizontal="center" wrapText="1"/>
    </xf>
    <xf numFmtId="0" fontId="22" fillId="0" borderId="13" xfId="4" applyFont="1" applyBorder="1" applyAlignment="1">
      <alignment horizontal="center" wrapText="1"/>
    </xf>
    <xf numFmtId="0" fontId="22" fillId="0" borderId="15" xfId="4" applyFont="1" applyBorder="1" applyAlignment="1">
      <alignment horizontal="left" vertical="top" wrapText="1"/>
    </xf>
    <xf numFmtId="164" fontId="22" fillId="0" borderId="16" xfId="4" applyNumberFormat="1" applyFont="1" applyBorder="1" applyAlignment="1">
      <alignment horizontal="right" vertical="top"/>
    </xf>
    <xf numFmtId="165" fontId="22" fillId="0" borderId="17" xfId="4" applyNumberFormat="1" applyFont="1" applyBorder="1" applyAlignment="1">
      <alignment horizontal="right" vertical="top"/>
    </xf>
    <xf numFmtId="165" fontId="22" fillId="0" borderId="18" xfId="4" applyNumberFormat="1" applyFont="1" applyBorder="1" applyAlignment="1">
      <alignment horizontal="right" vertical="top"/>
    </xf>
    <xf numFmtId="0" fontId="22" fillId="0" borderId="20" xfId="4" applyFont="1" applyBorder="1" applyAlignment="1">
      <alignment horizontal="left" vertical="top" wrapText="1"/>
    </xf>
    <xf numFmtId="164" fontId="22" fillId="0" borderId="21" xfId="4" applyNumberFormat="1" applyFont="1" applyBorder="1" applyAlignment="1">
      <alignment horizontal="right" vertical="top"/>
    </xf>
    <xf numFmtId="165" fontId="22" fillId="0" borderId="22" xfId="4" applyNumberFormat="1" applyFont="1" applyBorder="1" applyAlignment="1">
      <alignment horizontal="right" vertical="top"/>
    </xf>
    <xf numFmtId="165" fontId="22" fillId="0" borderId="23" xfId="4" applyNumberFormat="1" applyFont="1" applyBorder="1" applyAlignment="1">
      <alignment horizontal="right" vertical="top"/>
    </xf>
    <xf numFmtId="0" fontId="22" fillId="0" borderId="25" xfId="4" applyFont="1" applyBorder="1" applyAlignment="1">
      <alignment horizontal="left" vertical="top" wrapText="1"/>
    </xf>
    <xf numFmtId="164" fontId="22" fillId="0" borderId="26" xfId="4" applyNumberFormat="1" applyFont="1" applyBorder="1" applyAlignment="1">
      <alignment horizontal="right" vertical="top"/>
    </xf>
    <xf numFmtId="165" fontId="22" fillId="0" borderId="27" xfId="4" applyNumberFormat="1" applyFont="1" applyBorder="1" applyAlignment="1">
      <alignment horizontal="right" vertical="top"/>
    </xf>
    <xf numFmtId="0" fontId="20" fillId="0" borderId="28" xfId="4" applyBorder="1" applyAlignment="1">
      <alignment horizontal="center" vertical="center"/>
    </xf>
    <xf numFmtId="0" fontId="20" fillId="0" borderId="0" xfId="5"/>
    <xf numFmtId="0" fontId="22" fillId="0" borderId="11" xfId="5" applyFont="1" applyBorder="1" applyAlignment="1">
      <alignment horizontal="center" wrapText="1"/>
    </xf>
    <xf numFmtId="0" fontId="22" fillId="0" borderId="12" xfId="5" applyFont="1" applyBorder="1" applyAlignment="1">
      <alignment horizontal="center" wrapText="1"/>
    </xf>
    <xf numFmtId="0" fontId="22" fillId="0" borderId="13" xfId="5" applyFont="1" applyBorder="1" applyAlignment="1">
      <alignment horizontal="center" wrapText="1"/>
    </xf>
    <xf numFmtId="0" fontId="22" fillId="0" borderId="15" xfId="5" applyFont="1" applyBorder="1" applyAlignment="1">
      <alignment horizontal="left" vertical="top" wrapText="1"/>
    </xf>
    <xf numFmtId="164" fontId="22" fillId="0" borderId="16" xfId="5" applyNumberFormat="1" applyFont="1" applyBorder="1" applyAlignment="1">
      <alignment horizontal="right" vertical="top"/>
    </xf>
    <xf numFmtId="165" fontId="22" fillId="0" borderId="17" xfId="5" applyNumberFormat="1" applyFont="1" applyBorder="1" applyAlignment="1">
      <alignment horizontal="right" vertical="top"/>
    </xf>
    <xf numFmtId="165" fontId="22" fillId="0" borderId="18" xfId="5" applyNumberFormat="1" applyFont="1" applyBorder="1" applyAlignment="1">
      <alignment horizontal="right" vertical="top"/>
    </xf>
    <xf numFmtId="0" fontId="22" fillId="0" borderId="20" xfId="5" applyFont="1" applyBorder="1" applyAlignment="1">
      <alignment horizontal="left" vertical="top" wrapText="1"/>
    </xf>
    <xf numFmtId="164" fontId="22" fillId="0" borderId="21" xfId="5" applyNumberFormat="1" applyFont="1" applyBorder="1" applyAlignment="1">
      <alignment horizontal="right" vertical="top"/>
    </xf>
    <xf numFmtId="165" fontId="22" fillId="0" borderId="22" xfId="5" applyNumberFormat="1" applyFont="1" applyBorder="1" applyAlignment="1">
      <alignment horizontal="right" vertical="top"/>
    </xf>
    <xf numFmtId="165" fontId="22" fillId="0" borderId="23" xfId="5" applyNumberFormat="1" applyFont="1" applyBorder="1" applyAlignment="1">
      <alignment horizontal="right" vertical="top"/>
    </xf>
    <xf numFmtId="0" fontId="22" fillId="0" borderId="25" xfId="5" applyFont="1" applyBorder="1" applyAlignment="1">
      <alignment horizontal="left" vertical="top" wrapText="1"/>
    </xf>
    <xf numFmtId="164" fontId="22" fillId="0" borderId="26" xfId="5" applyNumberFormat="1" applyFont="1" applyBorder="1" applyAlignment="1">
      <alignment horizontal="right" vertical="top"/>
    </xf>
    <xf numFmtId="165" fontId="22" fillId="0" borderId="27" xfId="5" applyNumberFormat="1" applyFont="1" applyBorder="1" applyAlignment="1">
      <alignment horizontal="right" vertical="top"/>
    </xf>
    <xf numFmtId="0" fontId="20" fillId="0" borderId="28" xfId="5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34" fillId="0" borderId="0" xfId="0" applyFont="1"/>
    <xf numFmtId="0" fontId="34" fillId="0" borderId="0" xfId="0" applyFont="1" applyAlignment="1">
      <alignment horizontal="left"/>
    </xf>
    <xf numFmtId="166" fontId="0" fillId="0" borderId="0" xfId="1" applyNumberFormat="1" applyFont="1"/>
    <xf numFmtId="166" fontId="29" fillId="0" borderId="0" xfId="1" applyNumberFormat="1" applyFont="1"/>
    <xf numFmtId="0" fontId="35" fillId="0" borderId="0" xfId="0" applyFont="1"/>
    <xf numFmtId="0" fontId="27" fillId="0" borderId="2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5" fillId="0" borderId="0" xfId="0" applyFont="1" applyAlignment="1">
      <alignment horizontal="left"/>
    </xf>
    <xf numFmtId="0" fontId="36" fillId="0" borderId="0" xfId="0" applyFont="1" applyAlignment="1">
      <alignment horizontal="left" vertical="center"/>
    </xf>
    <xf numFmtId="3" fontId="27" fillId="0" borderId="0" xfId="0" applyNumberFormat="1" applyFont="1" applyBorder="1" applyAlignment="1">
      <alignment horizontal="right" vertical="center" wrapText="1"/>
    </xf>
    <xf numFmtId="4" fontId="14" fillId="0" borderId="4" xfId="0" applyNumberFormat="1" applyFont="1" applyBorder="1" applyAlignment="1">
      <alignment horizontal="right" vertical="center" wrapText="1"/>
    </xf>
    <xf numFmtId="167" fontId="35" fillId="0" borderId="0" xfId="0" applyNumberFormat="1" applyFont="1"/>
    <xf numFmtId="2" fontId="29" fillId="0" borderId="0" xfId="0" applyNumberFormat="1" applyFont="1"/>
    <xf numFmtId="0" fontId="20" fillId="0" borderId="0" xfId="6"/>
    <xf numFmtId="0" fontId="22" fillId="0" borderId="11" xfId="6" applyFont="1" applyBorder="1" applyAlignment="1">
      <alignment horizontal="center" wrapText="1"/>
    </xf>
    <xf numFmtId="0" fontId="22" fillId="0" borderId="12" xfId="6" applyFont="1" applyBorder="1" applyAlignment="1">
      <alignment horizontal="center" wrapText="1"/>
    </xf>
    <xf numFmtId="0" fontId="22" fillId="0" borderId="13" xfId="6" applyFont="1" applyBorder="1" applyAlignment="1">
      <alignment horizontal="center" wrapText="1"/>
    </xf>
    <xf numFmtId="0" fontId="22" fillId="0" borderId="15" xfId="6" applyFont="1" applyBorder="1" applyAlignment="1">
      <alignment horizontal="left" vertical="top" wrapText="1"/>
    </xf>
    <xf numFmtId="164" fontId="22" fillId="0" borderId="16" xfId="6" applyNumberFormat="1" applyFont="1" applyBorder="1" applyAlignment="1">
      <alignment horizontal="right" vertical="top"/>
    </xf>
    <xf numFmtId="165" fontId="22" fillId="0" borderId="17" xfId="6" applyNumberFormat="1" applyFont="1" applyBorder="1" applyAlignment="1">
      <alignment horizontal="right" vertical="top"/>
    </xf>
    <xf numFmtId="165" fontId="22" fillId="0" borderId="18" xfId="6" applyNumberFormat="1" applyFont="1" applyBorder="1" applyAlignment="1">
      <alignment horizontal="right" vertical="top"/>
    </xf>
    <xf numFmtId="0" fontId="22" fillId="0" borderId="20" xfId="6" applyFont="1" applyBorder="1" applyAlignment="1">
      <alignment horizontal="left" vertical="top" wrapText="1"/>
    </xf>
    <xf numFmtId="164" fontId="22" fillId="0" borderId="21" xfId="6" applyNumberFormat="1" applyFont="1" applyBorder="1" applyAlignment="1">
      <alignment horizontal="right" vertical="top"/>
    </xf>
    <xf numFmtId="165" fontId="22" fillId="0" borderId="22" xfId="6" applyNumberFormat="1" applyFont="1" applyBorder="1" applyAlignment="1">
      <alignment horizontal="right" vertical="top"/>
    </xf>
    <xf numFmtId="165" fontId="22" fillId="0" borderId="23" xfId="6" applyNumberFormat="1" applyFont="1" applyBorder="1" applyAlignment="1">
      <alignment horizontal="right" vertical="top"/>
    </xf>
    <xf numFmtId="0" fontId="22" fillId="0" borderId="25" xfId="6" applyFont="1" applyBorder="1" applyAlignment="1">
      <alignment horizontal="left" vertical="top" wrapText="1"/>
    </xf>
    <xf numFmtId="164" fontId="22" fillId="0" borderId="26" xfId="6" applyNumberFormat="1" applyFont="1" applyBorder="1" applyAlignment="1">
      <alignment horizontal="right" vertical="top"/>
    </xf>
    <xf numFmtId="165" fontId="22" fillId="0" borderId="27" xfId="6" applyNumberFormat="1" applyFont="1" applyBorder="1" applyAlignment="1">
      <alignment horizontal="right" vertical="top"/>
    </xf>
    <xf numFmtId="0" fontId="20" fillId="0" borderId="28" xfId="6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2" fontId="38" fillId="0" borderId="0" xfId="0" applyNumberFormat="1" applyFont="1"/>
    <xf numFmtId="0" fontId="39" fillId="0" borderId="0" xfId="7"/>
    <xf numFmtId="0" fontId="40" fillId="0" borderId="11" xfId="7" applyFont="1" applyBorder="1" applyAlignment="1">
      <alignment horizontal="center" wrapText="1"/>
    </xf>
    <xf numFmtId="0" fontId="40" fillId="0" borderId="12" xfId="7" applyFont="1" applyBorder="1" applyAlignment="1">
      <alignment horizontal="center" wrapText="1"/>
    </xf>
    <xf numFmtId="0" fontId="40" fillId="0" borderId="13" xfId="7" applyFont="1" applyBorder="1" applyAlignment="1">
      <alignment horizontal="center" wrapText="1"/>
    </xf>
    <xf numFmtId="0" fontId="40" fillId="0" borderId="15" xfId="7" applyFont="1" applyBorder="1" applyAlignment="1">
      <alignment horizontal="left" vertical="top" wrapText="1"/>
    </xf>
    <xf numFmtId="164" fontId="40" fillId="0" borderId="16" xfId="7" applyNumberFormat="1" applyFont="1" applyBorder="1" applyAlignment="1">
      <alignment horizontal="right" vertical="top"/>
    </xf>
    <xf numFmtId="165" fontId="40" fillId="0" borderId="17" xfId="7" applyNumberFormat="1" applyFont="1" applyBorder="1" applyAlignment="1">
      <alignment horizontal="right" vertical="top"/>
    </xf>
    <xf numFmtId="165" fontId="40" fillId="0" borderId="18" xfId="7" applyNumberFormat="1" applyFont="1" applyBorder="1" applyAlignment="1">
      <alignment horizontal="right" vertical="top"/>
    </xf>
    <xf numFmtId="0" fontId="40" fillId="0" borderId="20" xfId="7" applyFont="1" applyBorder="1" applyAlignment="1">
      <alignment horizontal="left" vertical="top" wrapText="1"/>
    </xf>
    <xf numFmtId="164" fontId="40" fillId="0" borderId="21" xfId="7" applyNumberFormat="1" applyFont="1" applyBorder="1" applyAlignment="1">
      <alignment horizontal="right" vertical="top"/>
    </xf>
    <xf numFmtId="165" fontId="40" fillId="0" borderId="22" xfId="7" applyNumberFormat="1" applyFont="1" applyBorder="1" applyAlignment="1">
      <alignment horizontal="right" vertical="top"/>
    </xf>
    <xf numFmtId="165" fontId="40" fillId="0" borderId="23" xfId="7" applyNumberFormat="1" applyFont="1" applyBorder="1" applyAlignment="1">
      <alignment horizontal="right" vertical="top"/>
    </xf>
    <xf numFmtId="0" fontId="40" fillId="0" borderId="25" xfId="7" applyFont="1" applyBorder="1" applyAlignment="1">
      <alignment horizontal="left" vertical="top" wrapText="1"/>
    </xf>
    <xf numFmtId="164" fontId="40" fillId="0" borderId="26" xfId="7" applyNumberFormat="1" applyFont="1" applyBorder="1" applyAlignment="1">
      <alignment horizontal="right" vertical="top"/>
    </xf>
    <xf numFmtId="165" fontId="40" fillId="0" borderId="27" xfId="7" applyNumberFormat="1" applyFont="1" applyBorder="1" applyAlignment="1">
      <alignment horizontal="right" vertical="top"/>
    </xf>
    <xf numFmtId="0" fontId="39" fillId="0" borderId="28" xfId="7" applyBorder="1" applyAlignment="1">
      <alignment horizontal="center" vertical="center"/>
    </xf>
    <xf numFmtId="166" fontId="14" fillId="0" borderId="4" xfId="1" applyNumberFormat="1" applyFont="1" applyBorder="1" applyAlignment="1">
      <alignment horizontal="right" vertical="center" wrapText="1"/>
    </xf>
    <xf numFmtId="4" fontId="13" fillId="0" borderId="4" xfId="0" applyNumberFormat="1" applyFont="1" applyBorder="1" applyAlignment="1">
      <alignment horizontal="right" vertical="center" wrapText="1"/>
    </xf>
    <xf numFmtId="0" fontId="28" fillId="0" borderId="0" xfId="0" applyFont="1" applyAlignment="1">
      <alignment horizontal="left" vertical="center"/>
    </xf>
    <xf numFmtId="166" fontId="27" fillId="0" borderId="4" xfId="1" applyNumberFormat="1" applyFont="1" applyBorder="1" applyAlignment="1">
      <alignment horizontal="right" vertical="center" wrapText="1"/>
    </xf>
    <xf numFmtId="2" fontId="41" fillId="0" borderId="0" xfId="0" applyNumberFormat="1" applyFont="1"/>
    <xf numFmtId="166" fontId="26" fillId="0" borderId="4" xfId="1" applyNumberFormat="1" applyFont="1" applyBorder="1" applyAlignment="1">
      <alignment horizontal="right" vertical="center" wrapText="1"/>
    </xf>
    <xf numFmtId="0" fontId="20" fillId="0" borderId="0" xfId="8"/>
    <xf numFmtId="0" fontId="44" fillId="0" borderId="11" xfId="8" applyFont="1" applyBorder="1" applyAlignment="1">
      <alignment horizontal="center" wrapText="1"/>
    </xf>
    <xf numFmtId="0" fontId="44" fillId="0" borderId="12" xfId="8" applyFont="1" applyBorder="1" applyAlignment="1">
      <alignment horizontal="center" wrapText="1"/>
    </xf>
    <xf numFmtId="0" fontId="44" fillId="0" borderId="13" xfId="8" applyFont="1" applyBorder="1" applyAlignment="1">
      <alignment horizontal="center" wrapText="1"/>
    </xf>
    <xf numFmtId="0" fontId="44" fillId="0" borderId="15" xfId="8" applyFont="1" applyBorder="1" applyAlignment="1">
      <alignment horizontal="left" vertical="top" wrapText="1"/>
    </xf>
    <xf numFmtId="164" fontId="44" fillId="0" borderId="16" xfId="8" applyNumberFormat="1" applyFont="1" applyBorder="1" applyAlignment="1">
      <alignment horizontal="right" vertical="top"/>
    </xf>
    <xf numFmtId="165" fontId="44" fillId="0" borderId="17" xfId="8" applyNumberFormat="1" applyFont="1" applyBorder="1" applyAlignment="1">
      <alignment horizontal="right" vertical="top"/>
    </xf>
    <xf numFmtId="165" fontId="44" fillId="0" borderId="18" xfId="8" applyNumberFormat="1" applyFont="1" applyBorder="1" applyAlignment="1">
      <alignment horizontal="right" vertical="top"/>
    </xf>
    <xf numFmtId="0" fontId="44" fillId="0" borderId="20" xfId="8" applyFont="1" applyBorder="1" applyAlignment="1">
      <alignment horizontal="left" vertical="top" wrapText="1"/>
    </xf>
    <xf numFmtId="164" fontId="44" fillId="0" borderId="21" xfId="8" applyNumberFormat="1" applyFont="1" applyBorder="1" applyAlignment="1">
      <alignment horizontal="right" vertical="top"/>
    </xf>
    <xf numFmtId="165" fontId="44" fillId="0" borderId="22" xfId="8" applyNumberFormat="1" applyFont="1" applyBorder="1" applyAlignment="1">
      <alignment horizontal="right" vertical="top"/>
    </xf>
    <xf numFmtId="165" fontId="44" fillId="0" borderId="23" xfId="8" applyNumberFormat="1" applyFont="1" applyBorder="1" applyAlignment="1">
      <alignment horizontal="right" vertical="top"/>
    </xf>
    <xf numFmtId="0" fontId="44" fillId="0" borderId="25" xfId="8" applyFont="1" applyBorder="1" applyAlignment="1">
      <alignment horizontal="left" vertical="top" wrapText="1"/>
    </xf>
    <xf numFmtId="164" fontId="44" fillId="0" borderId="26" xfId="8" applyNumberFormat="1" applyFont="1" applyBorder="1" applyAlignment="1">
      <alignment horizontal="right" vertical="top"/>
    </xf>
    <xf numFmtId="165" fontId="44" fillId="0" borderId="27" xfId="8" applyNumberFormat="1" applyFont="1" applyBorder="1" applyAlignment="1">
      <alignment horizontal="right" vertical="top"/>
    </xf>
    <xf numFmtId="0" fontId="20" fillId="0" borderId="28" xfId="8" applyBorder="1" applyAlignment="1">
      <alignment horizontal="center" vertical="center"/>
    </xf>
    <xf numFmtId="0" fontId="45" fillId="0" borderId="0" xfId="0" applyFont="1"/>
    <xf numFmtId="0" fontId="25" fillId="0" borderId="0" xfId="0" applyFont="1"/>
    <xf numFmtId="49" fontId="25" fillId="0" borderId="0" xfId="0" applyNumberFormat="1" applyFont="1" applyBorder="1" applyAlignment="1">
      <alignment horizontal="centerContinuous" vertical="center" wrapText="1"/>
    </xf>
    <xf numFmtId="49" fontId="25" fillId="0" borderId="0" xfId="0" applyNumberFormat="1" applyFont="1" applyAlignment="1">
      <alignment horizontal="centerContinuous" vertical="center"/>
    </xf>
    <xf numFmtId="0" fontId="25" fillId="0" borderId="0" xfId="0" applyFont="1" applyAlignment="1">
      <alignment horizontal="centerContinuous" vertical="center"/>
    </xf>
    <xf numFmtId="0" fontId="0" fillId="0" borderId="0" xfId="0" applyBorder="1" applyAlignment="1"/>
    <xf numFmtId="0" fontId="25" fillId="0" borderId="0" xfId="0" applyFont="1" applyBorder="1" applyAlignment="1">
      <alignment horizontal="left"/>
    </xf>
    <xf numFmtId="49" fontId="25" fillId="0" borderId="0" xfId="0" applyNumberFormat="1" applyFont="1" applyAlignment="1">
      <alignment horizontal="centerContinuous"/>
    </xf>
    <xf numFmtId="0" fontId="25" fillId="0" borderId="0" xfId="0" applyFont="1" applyAlignment="1">
      <alignment horizontal="centerContinuous"/>
    </xf>
    <xf numFmtId="49" fontId="25" fillId="0" borderId="0" xfId="0" applyNumberFormat="1" applyFont="1" applyAlignment="1">
      <alignment horizontal="justify" vertical="top"/>
    </xf>
    <xf numFmtId="41" fontId="25" fillId="0" borderId="0" xfId="3" applyFont="1"/>
    <xf numFmtId="49" fontId="31" fillId="0" borderId="0" xfId="0" applyNumberFormat="1" applyFont="1"/>
    <xf numFmtId="41" fontId="31" fillId="0" borderId="0" xfId="3" applyFont="1"/>
    <xf numFmtId="49" fontId="30" fillId="0" borderId="0" xfId="0" applyNumberFormat="1" applyFont="1"/>
    <xf numFmtId="41" fontId="30" fillId="0" borderId="0" xfId="3" applyFont="1"/>
    <xf numFmtId="0" fontId="25" fillId="0" borderId="31" xfId="0" applyFont="1" applyBorder="1"/>
    <xf numFmtId="41" fontId="25" fillId="0" borderId="0" xfId="0" applyNumberFormat="1" applyFont="1"/>
    <xf numFmtId="0" fontId="47" fillId="0" borderId="0" xfId="9"/>
    <xf numFmtId="0" fontId="48" fillId="0" borderId="11" xfId="9" applyFont="1" applyBorder="1" applyAlignment="1">
      <alignment horizontal="center" wrapText="1"/>
    </xf>
    <xf numFmtId="0" fontId="48" fillId="0" borderId="12" xfId="9" applyFont="1" applyBorder="1" applyAlignment="1">
      <alignment horizontal="center" wrapText="1"/>
    </xf>
    <xf numFmtId="0" fontId="48" fillId="0" borderId="13" xfId="9" applyFont="1" applyBorder="1" applyAlignment="1">
      <alignment horizontal="center" wrapText="1"/>
    </xf>
    <xf numFmtId="0" fontId="48" fillId="0" borderId="15" xfId="9" applyFont="1" applyBorder="1" applyAlignment="1">
      <alignment horizontal="left" vertical="top" wrapText="1"/>
    </xf>
    <xf numFmtId="164" fontId="48" fillId="0" borderId="16" xfId="9" applyNumberFormat="1" applyFont="1" applyBorder="1" applyAlignment="1">
      <alignment horizontal="right" vertical="top"/>
    </xf>
    <xf numFmtId="165" fontId="48" fillId="0" borderId="17" xfId="9" applyNumberFormat="1" applyFont="1" applyBorder="1" applyAlignment="1">
      <alignment horizontal="right" vertical="top"/>
    </xf>
    <xf numFmtId="165" fontId="48" fillId="0" borderId="18" xfId="9" applyNumberFormat="1" applyFont="1" applyBorder="1" applyAlignment="1">
      <alignment horizontal="right" vertical="top"/>
    </xf>
    <xf numFmtId="0" fontId="48" fillId="0" borderId="20" xfId="9" applyFont="1" applyBorder="1" applyAlignment="1">
      <alignment horizontal="left" vertical="top" wrapText="1"/>
    </xf>
    <xf numFmtId="164" fontId="48" fillId="0" borderId="21" xfId="9" applyNumberFormat="1" applyFont="1" applyBorder="1" applyAlignment="1">
      <alignment horizontal="right" vertical="top"/>
    </xf>
    <xf numFmtId="165" fontId="48" fillId="0" borderId="22" xfId="9" applyNumberFormat="1" applyFont="1" applyBorder="1" applyAlignment="1">
      <alignment horizontal="right" vertical="top"/>
    </xf>
    <xf numFmtId="165" fontId="48" fillId="0" borderId="23" xfId="9" applyNumberFormat="1" applyFont="1" applyBorder="1" applyAlignment="1">
      <alignment horizontal="right" vertical="top"/>
    </xf>
    <xf numFmtId="0" fontId="48" fillId="0" borderId="25" xfId="9" applyFont="1" applyBorder="1" applyAlignment="1">
      <alignment horizontal="left" vertical="top" wrapText="1"/>
    </xf>
    <xf numFmtId="164" fontId="48" fillId="0" borderId="26" xfId="9" applyNumberFormat="1" applyFont="1" applyBorder="1" applyAlignment="1">
      <alignment horizontal="right" vertical="top"/>
    </xf>
    <xf numFmtId="165" fontId="48" fillId="0" borderId="27" xfId="9" applyNumberFormat="1" applyFont="1" applyBorder="1" applyAlignment="1">
      <alignment horizontal="right" vertical="top"/>
    </xf>
    <xf numFmtId="0" fontId="47" fillId="0" borderId="28" xfId="9" applyBorder="1" applyAlignment="1">
      <alignment horizontal="center" vertical="center"/>
    </xf>
    <xf numFmtId="3" fontId="42" fillId="0" borderId="4" xfId="0" applyNumberFormat="1" applyFont="1" applyBorder="1" applyAlignment="1">
      <alignment horizontal="right" vertical="center" wrapText="1"/>
    </xf>
    <xf numFmtId="2" fontId="10" fillId="0" borderId="4" xfId="1" applyNumberFormat="1" applyFont="1" applyBorder="1" applyAlignment="1">
      <alignment horizontal="right" vertical="center" wrapText="1"/>
    </xf>
    <xf numFmtId="2" fontId="12" fillId="0" borderId="4" xfId="1" applyNumberFormat="1" applyFont="1" applyBorder="1" applyAlignment="1">
      <alignment horizontal="right" vertical="center" wrapText="1"/>
    </xf>
    <xf numFmtId="2" fontId="11" fillId="0" borderId="4" xfId="1" applyNumberFormat="1" applyFont="1" applyBorder="1" applyAlignment="1">
      <alignment horizontal="right" vertical="center" wrapText="1"/>
    </xf>
    <xf numFmtId="2" fontId="26" fillId="0" borderId="4" xfId="1" applyNumberFormat="1" applyFont="1" applyBorder="1" applyAlignment="1">
      <alignment horizontal="right" vertical="center" wrapText="1"/>
    </xf>
    <xf numFmtId="2" fontId="8" fillId="0" borderId="4" xfId="1" applyNumberFormat="1" applyFont="1" applyBorder="1" applyAlignment="1">
      <alignment horizontal="right" vertical="center" wrapText="1"/>
    </xf>
    <xf numFmtId="2" fontId="13" fillId="0" borderId="4" xfId="1" applyNumberFormat="1" applyFont="1" applyBorder="1" applyAlignment="1">
      <alignment horizontal="right" vertical="center" wrapText="1"/>
    </xf>
    <xf numFmtId="2" fontId="17" fillId="0" borderId="4" xfId="1" applyNumberFormat="1" applyFont="1" applyBorder="1" applyAlignment="1">
      <alignment horizontal="right" vertical="center" wrapText="1"/>
    </xf>
    <xf numFmtId="2" fontId="27" fillId="0" borderId="4" xfId="1" applyNumberFormat="1" applyFont="1" applyBorder="1" applyAlignment="1">
      <alignment horizontal="right" vertical="center" wrapText="1"/>
    </xf>
    <xf numFmtId="2" fontId="14" fillId="0" borderId="4" xfId="1" applyNumberFormat="1" applyFont="1" applyBorder="1" applyAlignment="1">
      <alignment horizontal="right" vertical="center" wrapText="1"/>
    </xf>
    <xf numFmtId="0" fontId="28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right" vertical="center" wrapText="1"/>
    </xf>
    <xf numFmtId="3" fontId="26" fillId="0" borderId="0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2" fontId="9" fillId="0" borderId="0" xfId="0" applyNumberFormat="1" applyFont="1" applyBorder="1" applyAlignment="1">
      <alignment horizontal="right" vertical="center" wrapText="1"/>
    </xf>
    <xf numFmtId="2" fontId="7" fillId="0" borderId="0" xfId="0" applyNumberFormat="1" applyFont="1" applyBorder="1" applyAlignment="1">
      <alignment horizontal="right" vertical="center" wrapText="1"/>
    </xf>
    <xf numFmtId="4" fontId="27" fillId="0" borderId="0" xfId="0" applyNumberFormat="1" applyFont="1" applyBorder="1" applyAlignment="1">
      <alignment horizontal="right" vertical="center" wrapText="1"/>
    </xf>
    <xf numFmtId="2" fontId="12" fillId="0" borderId="0" xfId="0" applyNumberFormat="1" applyFont="1" applyBorder="1" applyAlignment="1">
      <alignment horizontal="right" vertical="center" wrapText="1"/>
    </xf>
    <xf numFmtId="4" fontId="13" fillId="0" borderId="0" xfId="0" applyNumberFormat="1" applyFont="1" applyBorder="1" applyAlignment="1">
      <alignment horizontal="right" vertical="center" wrapText="1"/>
    </xf>
    <xf numFmtId="2" fontId="10" fillId="0" borderId="0" xfId="0" applyNumberFormat="1" applyFont="1" applyBorder="1" applyAlignment="1">
      <alignment horizontal="right" vertical="center" wrapText="1"/>
    </xf>
    <xf numFmtId="3" fontId="42" fillId="0" borderId="0" xfId="0" applyNumberFormat="1" applyFont="1" applyBorder="1" applyAlignment="1">
      <alignment horizontal="right" vertical="center" wrapText="1"/>
    </xf>
    <xf numFmtId="2" fontId="26" fillId="0" borderId="0" xfId="0" applyNumberFormat="1" applyFont="1" applyBorder="1" applyAlignment="1">
      <alignment horizontal="right" vertical="center" wrapText="1"/>
    </xf>
    <xf numFmtId="2" fontId="27" fillId="0" borderId="0" xfId="0" applyNumberFormat="1" applyFont="1" applyBorder="1" applyAlignment="1">
      <alignment horizontal="right" vertical="center" wrapText="1"/>
    </xf>
    <xf numFmtId="2" fontId="11" fillId="0" borderId="0" xfId="0" applyNumberFormat="1" applyFont="1" applyBorder="1" applyAlignment="1">
      <alignment horizontal="right" vertical="center" wrapText="1"/>
    </xf>
    <xf numFmtId="0" fontId="20" fillId="0" borderId="0" xfId="10"/>
    <xf numFmtId="0" fontId="51" fillId="0" borderId="11" xfId="10" applyFont="1" applyBorder="1" applyAlignment="1">
      <alignment horizontal="center" wrapText="1"/>
    </xf>
    <xf numFmtId="0" fontId="51" fillId="0" borderId="12" xfId="10" applyFont="1" applyBorder="1" applyAlignment="1">
      <alignment horizontal="center" wrapText="1"/>
    </xf>
    <xf numFmtId="0" fontId="51" fillId="0" borderId="13" xfId="10" applyFont="1" applyBorder="1" applyAlignment="1">
      <alignment horizontal="center" wrapText="1"/>
    </xf>
    <xf numFmtId="0" fontId="51" fillId="0" borderId="15" xfId="10" applyFont="1" applyBorder="1" applyAlignment="1">
      <alignment horizontal="left" vertical="top" wrapText="1"/>
    </xf>
    <xf numFmtId="164" fontId="51" fillId="0" borderId="16" xfId="10" applyNumberFormat="1" applyFont="1" applyBorder="1" applyAlignment="1">
      <alignment horizontal="right" vertical="top"/>
    </xf>
    <xf numFmtId="165" fontId="51" fillId="0" borderId="17" xfId="10" applyNumberFormat="1" applyFont="1" applyBorder="1" applyAlignment="1">
      <alignment horizontal="right" vertical="top"/>
    </xf>
    <xf numFmtId="165" fontId="51" fillId="0" borderId="18" xfId="10" applyNumberFormat="1" applyFont="1" applyBorder="1" applyAlignment="1">
      <alignment horizontal="right" vertical="top"/>
    </xf>
    <xf numFmtId="0" fontId="51" fillId="0" borderId="20" xfId="10" applyFont="1" applyBorder="1" applyAlignment="1">
      <alignment horizontal="left" vertical="top" wrapText="1"/>
    </xf>
    <xf numFmtId="164" fontId="51" fillId="0" borderId="21" xfId="10" applyNumberFormat="1" applyFont="1" applyBorder="1" applyAlignment="1">
      <alignment horizontal="right" vertical="top"/>
    </xf>
    <xf numFmtId="165" fontId="51" fillId="0" borderId="22" xfId="10" applyNumberFormat="1" applyFont="1" applyBorder="1" applyAlignment="1">
      <alignment horizontal="right" vertical="top"/>
    </xf>
    <xf numFmtId="165" fontId="51" fillId="0" borderId="23" xfId="10" applyNumberFormat="1" applyFont="1" applyBorder="1" applyAlignment="1">
      <alignment horizontal="right" vertical="top"/>
    </xf>
    <xf numFmtId="0" fontId="51" fillId="0" borderId="25" xfId="10" applyFont="1" applyBorder="1" applyAlignment="1">
      <alignment horizontal="left" vertical="top" wrapText="1"/>
    </xf>
    <xf numFmtId="164" fontId="51" fillId="0" borderId="26" xfId="10" applyNumberFormat="1" applyFont="1" applyBorder="1" applyAlignment="1">
      <alignment horizontal="right" vertical="top"/>
    </xf>
    <xf numFmtId="165" fontId="51" fillId="0" borderId="27" xfId="10" applyNumberFormat="1" applyFont="1" applyBorder="1" applyAlignment="1">
      <alignment horizontal="right" vertical="top"/>
    </xf>
    <xf numFmtId="0" fontId="20" fillId="0" borderId="28" xfId="10" applyBorder="1" applyAlignment="1">
      <alignment horizontal="center" vertical="center"/>
    </xf>
    <xf numFmtId="168" fontId="48" fillId="0" borderId="21" xfId="9" applyNumberFormat="1" applyFont="1" applyBorder="1" applyAlignment="1">
      <alignment horizontal="right" vertical="top"/>
    </xf>
    <xf numFmtId="168" fontId="48" fillId="0" borderId="16" xfId="9" applyNumberFormat="1" applyFont="1" applyBorder="1" applyAlignment="1">
      <alignment horizontal="right" vertical="top"/>
    </xf>
    <xf numFmtId="4" fontId="35" fillId="0" borderId="0" xfId="0" applyNumberFormat="1" applyFont="1"/>
    <xf numFmtId="0" fontId="3" fillId="0" borderId="7" xfId="0" applyFont="1" applyBorder="1" applyAlignment="1">
      <alignment horizontal="left" vertical="center"/>
    </xf>
    <xf numFmtId="0" fontId="21" fillId="0" borderId="0" xfId="2" applyFont="1" applyBorder="1" applyAlignment="1">
      <alignment horizontal="center" vertical="center" wrapText="1"/>
    </xf>
    <xf numFmtId="0" fontId="20" fillId="0" borderId="0" xfId="2" applyFont="1" applyBorder="1" applyAlignment="1">
      <alignment horizontal="center" vertical="center"/>
    </xf>
    <xf numFmtId="0" fontId="20" fillId="0" borderId="9" xfId="2" applyBorder="1" applyAlignment="1">
      <alignment horizontal="center" vertical="center" wrapText="1"/>
    </xf>
    <xf numFmtId="0" fontId="20" fillId="0" borderId="10" xfId="2" applyFont="1" applyBorder="1" applyAlignment="1">
      <alignment horizontal="center" vertical="center"/>
    </xf>
    <xf numFmtId="0" fontId="22" fillId="0" borderId="14" xfId="2" applyFont="1" applyBorder="1" applyAlignment="1">
      <alignment horizontal="left" vertical="top" wrapText="1"/>
    </xf>
    <xf numFmtId="0" fontId="20" fillId="0" borderId="19" xfId="2" applyFont="1" applyBorder="1" applyAlignment="1">
      <alignment horizontal="center" vertical="center"/>
    </xf>
    <xf numFmtId="0" fontId="20" fillId="0" borderId="24" xfId="2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1" fillId="0" borderId="30" xfId="2" applyFont="1" applyBorder="1" applyAlignment="1">
      <alignment horizontal="center" vertical="center" wrapText="1"/>
    </xf>
    <xf numFmtId="0" fontId="20" fillId="0" borderId="14" xfId="2" applyBorder="1" applyAlignment="1">
      <alignment horizontal="center" vertical="center" wrapText="1"/>
    </xf>
    <xf numFmtId="0" fontId="20" fillId="0" borderId="10" xfId="2" applyBorder="1" applyAlignment="1">
      <alignment horizontal="center" vertical="center" wrapText="1"/>
    </xf>
    <xf numFmtId="0" fontId="22" fillId="0" borderId="29" xfId="2" applyFont="1" applyBorder="1" applyAlignment="1">
      <alignment horizontal="left" vertical="top" wrapText="1"/>
    </xf>
    <xf numFmtId="0" fontId="22" fillId="0" borderId="19" xfId="2" applyFont="1" applyBorder="1" applyAlignment="1">
      <alignment horizontal="left" vertical="top" wrapText="1"/>
    </xf>
    <xf numFmtId="0" fontId="22" fillId="0" borderId="24" xfId="2" applyFont="1" applyBorder="1" applyAlignment="1">
      <alignment horizontal="left" vertical="top" wrapText="1"/>
    </xf>
    <xf numFmtId="0" fontId="7" fillId="0" borderId="5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7" fillId="0" borderId="5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1" fillId="0" borderId="0" xfId="4" applyFont="1" applyBorder="1" applyAlignment="1">
      <alignment horizontal="center" vertical="center" wrapText="1"/>
    </xf>
    <xf numFmtId="0" fontId="20" fillId="0" borderId="0" xfId="4" applyFont="1" applyBorder="1" applyAlignment="1">
      <alignment horizontal="center" vertical="center"/>
    </xf>
    <xf numFmtId="0" fontId="20" fillId="0" borderId="9" xfId="4" applyBorder="1" applyAlignment="1">
      <alignment horizontal="center" vertical="center" wrapText="1"/>
    </xf>
    <xf numFmtId="0" fontId="20" fillId="0" borderId="10" xfId="4" applyFont="1" applyBorder="1" applyAlignment="1">
      <alignment horizontal="center" vertical="center"/>
    </xf>
    <xf numFmtId="0" fontId="22" fillId="0" borderId="14" xfId="4" applyFont="1" applyBorder="1" applyAlignment="1">
      <alignment horizontal="left" vertical="top" wrapText="1"/>
    </xf>
    <xf numFmtId="0" fontId="20" fillId="0" borderId="19" xfId="4" applyFont="1" applyBorder="1" applyAlignment="1">
      <alignment horizontal="center" vertical="center"/>
    </xf>
    <xf numFmtId="0" fontId="20" fillId="0" borderId="24" xfId="4" applyFont="1" applyBorder="1" applyAlignment="1">
      <alignment horizontal="center" vertical="center"/>
    </xf>
    <xf numFmtId="0" fontId="21" fillId="0" borderId="0" xfId="5" applyFont="1" applyBorder="1" applyAlignment="1">
      <alignment horizontal="center" vertical="center" wrapText="1"/>
    </xf>
    <xf numFmtId="0" fontId="20" fillId="0" borderId="0" xfId="5" applyFont="1" applyBorder="1" applyAlignment="1">
      <alignment horizontal="center" vertical="center"/>
    </xf>
    <xf numFmtId="0" fontId="20" fillId="0" borderId="9" xfId="5" applyBorder="1" applyAlignment="1">
      <alignment horizontal="center" vertical="center" wrapText="1"/>
    </xf>
    <xf numFmtId="0" fontId="20" fillId="0" borderId="10" xfId="5" applyFont="1" applyBorder="1" applyAlignment="1">
      <alignment horizontal="center" vertical="center"/>
    </xf>
    <xf numFmtId="0" fontId="22" fillId="0" borderId="14" xfId="5" applyFont="1" applyBorder="1" applyAlignment="1">
      <alignment horizontal="left" vertical="top" wrapText="1"/>
    </xf>
    <xf numFmtId="0" fontId="20" fillId="0" borderId="19" xfId="5" applyFont="1" applyBorder="1" applyAlignment="1">
      <alignment horizontal="center" vertical="center"/>
    </xf>
    <xf numFmtId="0" fontId="20" fillId="0" borderId="24" xfId="5" applyFont="1" applyBorder="1" applyAlignment="1">
      <alignment horizontal="center" vertical="center"/>
    </xf>
    <xf numFmtId="0" fontId="21" fillId="0" borderId="0" xfId="6" applyFont="1" applyBorder="1" applyAlignment="1">
      <alignment horizontal="center" vertical="center" wrapText="1"/>
    </xf>
    <xf numFmtId="0" fontId="20" fillId="0" borderId="0" xfId="6" applyFont="1" applyBorder="1" applyAlignment="1">
      <alignment horizontal="center" vertical="center"/>
    </xf>
    <xf numFmtId="0" fontId="20" fillId="0" borderId="9" xfId="6" applyBorder="1" applyAlignment="1">
      <alignment horizontal="center" vertical="center" wrapText="1"/>
    </xf>
    <xf numFmtId="0" fontId="20" fillId="0" borderId="10" xfId="6" applyFont="1" applyBorder="1" applyAlignment="1">
      <alignment horizontal="center" vertical="center"/>
    </xf>
    <xf numFmtId="0" fontId="22" fillId="0" borderId="14" xfId="6" applyFont="1" applyBorder="1" applyAlignment="1">
      <alignment horizontal="left" vertical="top" wrapText="1"/>
    </xf>
    <xf numFmtId="0" fontId="20" fillId="0" borderId="19" xfId="6" applyFont="1" applyBorder="1" applyAlignment="1">
      <alignment horizontal="center" vertical="center"/>
    </xf>
    <xf numFmtId="0" fontId="20" fillId="0" borderId="24" xfId="6" applyFont="1" applyBorder="1" applyAlignment="1">
      <alignment horizontal="center" vertical="center"/>
    </xf>
    <xf numFmtId="0" fontId="40" fillId="0" borderId="14" xfId="7" applyFont="1" applyBorder="1" applyAlignment="1">
      <alignment horizontal="left" vertical="top" wrapText="1"/>
    </xf>
    <xf numFmtId="0" fontId="39" fillId="0" borderId="19" xfId="7" applyFont="1" applyBorder="1" applyAlignment="1">
      <alignment horizontal="center" vertical="center"/>
    </xf>
    <xf numFmtId="0" fontId="39" fillId="0" borderId="24" xfId="7" applyFont="1" applyBorder="1" applyAlignment="1">
      <alignment horizontal="center" vertical="center"/>
    </xf>
    <xf numFmtId="0" fontId="21" fillId="0" borderId="0" xfId="7" applyFont="1" applyBorder="1" applyAlignment="1">
      <alignment horizontal="center" vertical="center" wrapText="1"/>
    </xf>
    <xf numFmtId="0" fontId="39" fillId="0" borderId="0" xfId="7" applyFont="1" applyBorder="1" applyAlignment="1">
      <alignment horizontal="center" vertical="center"/>
    </xf>
    <xf numFmtId="0" fontId="39" fillId="0" borderId="9" xfId="7" applyBorder="1" applyAlignment="1">
      <alignment horizontal="center" vertical="center" wrapText="1"/>
    </xf>
    <xf numFmtId="0" fontId="39" fillId="0" borderId="10" xfId="7" applyFont="1" applyBorder="1" applyAlignment="1">
      <alignment horizontal="center" vertical="center"/>
    </xf>
    <xf numFmtId="0" fontId="43" fillId="0" borderId="0" xfId="9" applyFont="1" applyBorder="1" applyAlignment="1">
      <alignment horizontal="center" vertical="center" wrapText="1"/>
    </xf>
    <xf numFmtId="0" fontId="47" fillId="0" borderId="0" xfId="9" applyFont="1" applyBorder="1" applyAlignment="1">
      <alignment horizontal="center" vertical="center"/>
    </xf>
    <xf numFmtId="0" fontId="47" fillId="0" borderId="9" xfId="9" applyBorder="1" applyAlignment="1">
      <alignment horizontal="center" vertical="center" wrapText="1"/>
    </xf>
    <xf numFmtId="0" fontId="47" fillId="0" borderId="10" xfId="9" applyFont="1" applyBorder="1" applyAlignment="1">
      <alignment horizontal="center" vertical="center"/>
    </xf>
    <xf numFmtId="0" fontId="48" fillId="0" borderId="14" xfId="9" applyFont="1" applyBorder="1" applyAlignment="1">
      <alignment horizontal="left" vertical="top" wrapText="1"/>
    </xf>
    <xf numFmtId="0" fontId="47" fillId="0" borderId="19" xfId="9" applyFont="1" applyBorder="1" applyAlignment="1">
      <alignment horizontal="center" vertical="center"/>
    </xf>
    <xf numFmtId="0" fontId="47" fillId="0" borderId="24" xfId="9" applyFont="1" applyBorder="1" applyAlignment="1">
      <alignment horizontal="center" vertical="center"/>
    </xf>
    <xf numFmtId="0" fontId="43" fillId="0" borderId="0" xfId="8" applyFont="1" applyBorder="1" applyAlignment="1">
      <alignment horizontal="center" vertical="center" wrapText="1"/>
    </xf>
    <xf numFmtId="0" fontId="20" fillId="0" borderId="0" xfId="8" applyFont="1" applyBorder="1" applyAlignment="1">
      <alignment horizontal="center" vertical="center"/>
    </xf>
    <xf numFmtId="0" fontId="20" fillId="0" borderId="9" xfId="8" applyBorder="1" applyAlignment="1">
      <alignment horizontal="center" vertical="center" wrapText="1"/>
    </xf>
    <xf numFmtId="0" fontId="20" fillId="0" borderId="10" xfId="8" applyFont="1" applyBorder="1" applyAlignment="1">
      <alignment horizontal="center" vertical="center"/>
    </xf>
    <xf numFmtId="0" fontId="44" fillId="0" borderId="14" xfId="8" applyFont="1" applyBorder="1" applyAlignment="1">
      <alignment horizontal="left" vertical="top" wrapText="1"/>
    </xf>
    <xf numFmtId="0" fontId="20" fillId="0" borderId="19" xfId="8" applyFont="1" applyBorder="1" applyAlignment="1">
      <alignment horizontal="center" vertical="center"/>
    </xf>
    <xf numFmtId="0" fontId="20" fillId="0" borderId="24" xfId="8" applyFont="1" applyBorder="1" applyAlignment="1">
      <alignment horizontal="center" vertical="center"/>
    </xf>
    <xf numFmtId="0" fontId="50" fillId="0" borderId="0" xfId="10" applyFont="1" applyBorder="1" applyAlignment="1">
      <alignment horizontal="center" vertical="center" wrapText="1"/>
    </xf>
    <xf numFmtId="0" fontId="20" fillId="0" borderId="0" xfId="10" applyFont="1" applyBorder="1" applyAlignment="1">
      <alignment horizontal="center" vertical="center"/>
    </xf>
    <xf numFmtId="0" fontId="20" fillId="0" borderId="9" xfId="10" applyBorder="1" applyAlignment="1">
      <alignment horizontal="center" vertical="center" wrapText="1"/>
    </xf>
    <xf numFmtId="0" fontId="20" fillId="0" borderId="10" xfId="10" applyFont="1" applyBorder="1" applyAlignment="1">
      <alignment horizontal="center" vertical="center"/>
    </xf>
    <xf numFmtId="0" fontId="51" fillId="0" borderId="14" xfId="10" applyFont="1" applyBorder="1" applyAlignment="1">
      <alignment horizontal="left" vertical="top" wrapText="1"/>
    </xf>
    <xf numFmtId="0" fontId="20" fillId="0" borderId="19" xfId="10" applyFont="1" applyBorder="1" applyAlignment="1">
      <alignment horizontal="center" vertical="center"/>
    </xf>
    <xf numFmtId="0" fontId="20" fillId="0" borderId="24" xfId="10" applyFont="1" applyBorder="1" applyAlignment="1">
      <alignment horizontal="center" vertical="center"/>
    </xf>
    <xf numFmtId="0" fontId="43" fillId="0" borderId="30" xfId="9" applyFont="1" applyBorder="1" applyAlignment="1">
      <alignment horizontal="center" vertical="center" wrapText="1"/>
    </xf>
  </cellXfs>
  <cellStyles count="11">
    <cellStyle name="Migliaia" xfId="1" builtinId="3"/>
    <cellStyle name="Migliaia [0]" xfId="3" builtinId="6"/>
    <cellStyle name="Normale" xfId="0" builtinId="0"/>
    <cellStyle name="Normale_2016 da spss" xfId="5" xr:uid="{00000000-0005-0000-0000-000003000000}"/>
    <cellStyle name="Normale_2018 con spss" xfId="7" xr:uid="{00000000-0005-0000-0000-000004000000}"/>
    <cellStyle name="Normale_2019 con spss" xfId="8" xr:uid="{00000000-0005-0000-0000-000005000000}"/>
    <cellStyle name="Normale_2019 con spss_1" xfId="9" xr:uid="{00000000-0005-0000-0000-000006000000}"/>
    <cellStyle name="Normale_2020 con spss" xfId="10" xr:uid="{42026CF2-A07B-4D27-8666-1DDDF1EBA752}"/>
    <cellStyle name="Normale_DAti senza IM + im DA SPSS" xfId="6" xr:uid="{00000000-0005-0000-0000-000007000000}"/>
    <cellStyle name="Normale_Foglio1" xfId="4" xr:uid="{00000000-0005-0000-0000-000008000000}"/>
    <cellStyle name="Normale_RF.IS.1.4.1a-b-d-d" xfId="2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J464"/>
  <sheetViews>
    <sheetView tabSelected="1" zoomScaleNormal="100" workbookViewId="0">
      <selection sqref="A1:Q1"/>
    </sheetView>
  </sheetViews>
  <sheetFormatPr defaultRowHeight="15"/>
  <cols>
    <col min="1" max="1" width="19" customWidth="1"/>
    <col min="16" max="16" width="10" bestFit="1" customWidth="1"/>
    <col min="17" max="17" width="9.5703125" customWidth="1"/>
    <col min="18" max="25" width="9.5703125" style="153" customWidth="1"/>
    <col min="26" max="26" width="9.42578125" style="149" customWidth="1"/>
    <col min="27" max="60" width="0" hidden="1" customWidth="1"/>
    <col min="61" max="62" width="9.140625" customWidth="1"/>
  </cols>
  <sheetData>
    <row r="1" spans="1:40" ht="15.75">
      <c r="A1" s="305" t="s">
        <v>209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148"/>
      <c r="S1" s="180"/>
      <c r="T1" s="200"/>
      <c r="U1" s="263"/>
      <c r="V1" s="263"/>
      <c r="W1" s="263"/>
      <c r="X1" s="263"/>
      <c r="Y1" s="263"/>
    </row>
    <row r="2" spans="1:40" ht="15.75">
      <c r="A2" s="2"/>
    </row>
    <row r="3" spans="1:40" ht="16.5" thickBot="1">
      <c r="A3" s="38" t="s">
        <v>0</v>
      </c>
      <c r="AB3" s="308" t="s">
        <v>67</v>
      </c>
      <c r="AC3" s="308"/>
      <c r="AD3" s="308"/>
      <c r="AE3" s="308"/>
      <c r="AF3" s="308"/>
      <c r="AG3" s="308"/>
      <c r="AH3" s="298" t="s">
        <v>70</v>
      </c>
      <c r="AI3" s="299"/>
      <c r="AJ3" s="299"/>
      <c r="AK3" s="299"/>
      <c r="AL3" s="299"/>
      <c r="AM3" s="299"/>
      <c r="AN3" s="52"/>
    </row>
    <row r="4" spans="1:40" ht="20.25" thickBot="1">
      <c r="A4" s="3" t="s">
        <v>1</v>
      </c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4">
        <v>2009</v>
      </c>
      <c r="K4" s="4">
        <v>2010</v>
      </c>
      <c r="L4" s="4">
        <v>2011</v>
      </c>
      <c r="M4" s="4">
        <v>2012</v>
      </c>
      <c r="N4" s="4">
        <v>2013</v>
      </c>
      <c r="O4" s="4">
        <v>2014</v>
      </c>
      <c r="P4" s="4">
        <v>2015</v>
      </c>
      <c r="Q4" s="4">
        <v>2016</v>
      </c>
      <c r="R4" s="154">
        <v>2017</v>
      </c>
      <c r="S4" s="154">
        <v>2018</v>
      </c>
      <c r="T4" s="154">
        <v>2019</v>
      </c>
      <c r="U4" s="154">
        <v>2020</v>
      </c>
      <c r="V4" s="154" t="s">
        <v>208</v>
      </c>
      <c r="W4" s="154"/>
      <c r="X4" s="264"/>
      <c r="Y4" s="264"/>
      <c r="AB4" s="309" t="s">
        <v>60</v>
      </c>
      <c r="AC4" s="310"/>
      <c r="AD4" s="53" t="s">
        <v>61</v>
      </c>
      <c r="AE4" s="65" t="s">
        <v>62</v>
      </c>
      <c r="AF4" s="65" t="s">
        <v>63</v>
      </c>
      <c r="AG4" s="66" t="s">
        <v>64</v>
      </c>
      <c r="AH4" s="300" t="s">
        <v>60</v>
      </c>
      <c r="AI4" s="301"/>
      <c r="AJ4" s="53" t="s">
        <v>61</v>
      </c>
      <c r="AK4" s="65" t="s">
        <v>62</v>
      </c>
      <c r="AL4" s="65" t="s">
        <v>63</v>
      </c>
      <c r="AM4" s="66" t="s">
        <v>64</v>
      </c>
      <c r="AN4" s="52"/>
    </row>
    <row r="5" spans="1:40" ht="19.5" customHeight="1" thickBot="1">
      <c r="A5" s="5" t="s">
        <v>3</v>
      </c>
      <c r="B5" s="6">
        <v>16953</v>
      </c>
      <c r="C5" s="7">
        <v>17994</v>
      </c>
      <c r="D5" s="6">
        <v>16111</v>
      </c>
      <c r="E5" s="6">
        <v>15553</v>
      </c>
      <c r="F5" s="6">
        <v>15126</v>
      </c>
      <c r="G5" s="6">
        <v>14871</v>
      </c>
      <c r="H5" s="6">
        <v>14643</v>
      </c>
      <c r="I5" s="6">
        <v>13152</v>
      </c>
      <c r="J5" s="6">
        <v>13742</v>
      </c>
      <c r="K5" s="6">
        <v>13580</v>
      </c>
      <c r="L5" s="6">
        <v>13254</v>
      </c>
      <c r="M5" s="6">
        <v>12175</v>
      </c>
      <c r="N5" s="8">
        <v>11259</v>
      </c>
      <c r="O5" s="76">
        <v>11445</v>
      </c>
      <c r="P5" s="76">
        <v>11134</v>
      </c>
      <c r="Q5" s="76">
        <f>'ISTAT 16 senza IncMort'!E30</f>
        <v>10905</v>
      </c>
      <c r="R5" s="76">
        <f>'DAti senza IM + im DA SPSS'!B4</f>
        <v>10823</v>
      </c>
      <c r="S5" s="76">
        <f>'2018 con spss'!C3</f>
        <v>10832</v>
      </c>
      <c r="T5" s="76">
        <f>'2019 con spss'!D3</f>
        <v>10646</v>
      </c>
      <c r="U5" s="9">
        <f>'2020 con spss'!E3</f>
        <v>7147</v>
      </c>
      <c r="V5" s="203">
        <f t="shared" ref="V5:V28" si="0">SUM(B5:U5)</f>
        <v>261345</v>
      </c>
      <c r="W5" s="9"/>
      <c r="X5" s="265"/>
      <c r="Y5" s="265"/>
      <c r="AB5" s="311" t="s">
        <v>65</v>
      </c>
      <c r="AC5" s="56" t="s">
        <v>3</v>
      </c>
      <c r="AD5" s="62">
        <v>11134</v>
      </c>
      <c r="AE5" s="67">
        <v>6.3790900601011806</v>
      </c>
      <c r="AF5" s="67">
        <v>6.3790900601011806</v>
      </c>
      <c r="AG5" s="68">
        <v>6.3790900601011806</v>
      </c>
      <c r="AH5" s="302" t="s">
        <v>65</v>
      </c>
      <c r="AI5" s="56" t="s">
        <v>11</v>
      </c>
      <c r="AJ5" s="62">
        <v>90448</v>
      </c>
      <c r="AK5" s="67">
        <v>51.821082967130558</v>
      </c>
      <c r="AL5" s="67">
        <v>51.821082967130558</v>
      </c>
      <c r="AM5" s="68">
        <v>51.821082967130558</v>
      </c>
      <c r="AN5" s="52"/>
    </row>
    <row r="6" spans="1:40" ht="18.75" customHeight="1" thickBot="1">
      <c r="A6" s="5" t="s">
        <v>4</v>
      </c>
      <c r="B6" s="10">
        <v>447</v>
      </c>
      <c r="C6" s="11">
        <v>453</v>
      </c>
      <c r="D6" s="10">
        <v>413</v>
      </c>
      <c r="E6" s="10">
        <v>418</v>
      </c>
      <c r="F6" s="10">
        <v>379</v>
      </c>
      <c r="G6" s="10">
        <v>393</v>
      </c>
      <c r="H6" s="10">
        <v>364</v>
      </c>
      <c r="I6" s="10">
        <v>301</v>
      </c>
      <c r="J6" s="10">
        <v>359</v>
      </c>
      <c r="K6" s="10">
        <v>370</v>
      </c>
      <c r="L6" s="10">
        <v>299</v>
      </c>
      <c r="M6" s="77">
        <v>295</v>
      </c>
      <c r="N6" s="13">
        <v>315</v>
      </c>
      <c r="O6" s="77">
        <v>295</v>
      </c>
      <c r="P6" s="77">
        <v>283</v>
      </c>
      <c r="Q6" s="94">
        <f>'ISTAT 16 senza IncMort'!E31</f>
        <v>285</v>
      </c>
      <c r="R6" s="76">
        <f>'DAti senza IM + im DA SPSS'!B5</f>
        <v>256</v>
      </c>
      <c r="S6" s="76">
        <f>'2018 con spss'!C4</f>
        <v>267</v>
      </c>
      <c r="T6" s="76">
        <f>'2019 con spss'!D4</f>
        <v>313</v>
      </c>
      <c r="U6" s="9">
        <f>'2020 con spss'!E4</f>
        <v>194</v>
      </c>
      <c r="V6" s="203">
        <f t="shared" si="0"/>
        <v>6699</v>
      </c>
      <c r="W6" s="76"/>
      <c r="X6" s="266"/>
      <c r="Y6" s="266"/>
      <c r="AB6" s="312"/>
      <c r="AC6" s="58" t="s">
        <v>66</v>
      </c>
      <c r="AD6" s="63">
        <v>283</v>
      </c>
      <c r="AE6" s="69">
        <v>0.16214141252098385</v>
      </c>
      <c r="AF6" s="69">
        <v>0.16214141252098385</v>
      </c>
      <c r="AG6" s="70">
        <v>6.5412314726221643</v>
      </c>
      <c r="AH6" s="303"/>
      <c r="AI6" s="58" t="s">
        <v>16</v>
      </c>
      <c r="AJ6" s="63">
        <v>43708</v>
      </c>
      <c r="AK6" s="69">
        <v>25.041967697763823</v>
      </c>
      <c r="AL6" s="69">
        <v>25.041967697763823</v>
      </c>
      <c r="AM6" s="70">
        <v>76.863050664894374</v>
      </c>
      <c r="AN6" s="52"/>
    </row>
    <row r="7" spans="1:40" ht="18.75" customHeight="1" thickBot="1">
      <c r="A7" s="5" t="s">
        <v>5</v>
      </c>
      <c r="B7" s="7">
        <v>54071</v>
      </c>
      <c r="C7" s="6">
        <v>54024</v>
      </c>
      <c r="D7" s="6">
        <v>51101</v>
      </c>
      <c r="E7" s="6">
        <v>48627</v>
      </c>
      <c r="F7" s="6">
        <v>46654</v>
      </c>
      <c r="G7" s="6">
        <v>46173</v>
      </c>
      <c r="H7" s="6">
        <v>44688</v>
      </c>
      <c r="I7" s="6">
        <v>41827</v>
      </c>
      <c r="J7" s="6">
        <v>40100</v>
      </c>
      <c r="K7" s="6">
        <v>39322</v>
      </c>
      <c r="L7" s="6">
        <v>37130</v>
      </c>
      <c r="M7" s="6">
        <v>35612</v>
      </c>
      <c r="N7" s="8">
        <v>33997</v>
      </c>
      <c r="O7" s="76">
        <v>33176</v>
      </c>
      <c r="P7" s="76">
        <v>32774</v>
      </c>
      <c r="Q7" s="76">
        <f>'ISTAT 16 senza IncMort'!E32</f>
        <v>32785</v>
      </c>
      <c r="R7" s="76">
        <f>'DAti senza IM + im DA SPSS'!B6</f>
        <v>32552</v>
      </c>
      <c r="S7" s="76">
        <f>'2018 con spss'!C6</f>
        <v>32553</v>
      </c>
      <c r="T7" s="76">
        <f>'2019 con spss'!D6</f>
        <v>32560</v>
      </c>
      <c r="U7" s="9">
        <f>'2020 con spss'!E6</f>
        <v>19964</v>
      </c>
      <c r="V7" s="203">
        <f t="shared" si="0"/>
        <v>789690</v>
      </c>
      <c r="W7" s="76"/>
      <c r="X7" s="266"/>
      <c r="Y7" s="266"/>
      <c r="AB7" s="312"/>
      <c r="AC7" s="58" t="s">
        <v>5</v>
      </c>
      <c r="AD7" s="63">
        <v>32774</v>
      </c>
      <c r="AE7" s="69">
        <v>18.77746520834885</v>
      </c>
      <c r="AF7" s="69">
        <v>18.77746520834885</v>
      </c>
      <c r="AG7" s="70">
        <v>25.318696680971016</v>
      </c>
      <c r="AH7" s="303"/>
      <c r="AI7" s="58" t="s">
        <v>69</v>
      </c>
      <c r="AJ7" s="63">
        <v>40383</v>
      </c>
      <c r="AK7" s="69">
        <v>23.136949335105623</v>
      </c>
      <c r="AL7" s="69">
        <v>23.136949335105623</v>
      </c>
      <c r="AM7" s="70">
        <v>100</v>
      </c>
      <c r="AN7" s="52"/>
    </row>
    <row r="8" spans="1:40" ht="18.75" thickBot="1">
      <c r="A8" s="5" t="s">
        <v>6</v>
      </c>
      <c r="B8" s="7">
        <v>4255</v>
      </c>
      <c r="C8" s="6">
        <v>4009</v>
      </c>
      <c r="D8" s="6">
        <v>3572</v>
      </c>
      <c r="E8" s="6">
        <v>3405</v>
      </c>
      <c r="F8" s="6">
        <v>3484</v>
      </c>
      <c r="G8" s="6">
        <v>3350</v>
      </c>
      <c r="H8" s="6">
        <v>3124</v>
      </c>
      <c r="I8" s="6">
        <v>3053</v>
      </c>
      <c r="J8" s="6">
        <v>2715</v>
      </c>
      <c r="K8" s="76">
        <v>2620</v>
      </c>
      <c r="L8" s="76">
        <v>2991</v>
      </c>
      <c r="M8" s="76">
        <v>3264</v>
      </c>
      <c r="N8" s="76">
        <v>3169</v>
      </c>
      <c r="O8" s="76">
        <v>3002</v>
      </c>
      <c r="P8" s="76">
        <v>3052</v>
      </c>
      <c r="Q8" s="76">
        <f>'ISTAT 16 senza IncMort'!E33</f>
        <v>3105</v>
      </c>
      <c r="R8" s="76">
        <f>'DAti senza IM + im DA SPSS'!B7</f>
        <v>3011</v>
      </c>
      <c r="S8" s="76">
        <f>'2018 con spss'!C7</f>
        <v>3099</v>
      </c>
      <c r="T8" s="76">
        <f>'2019 con spss'!D7</f>
        <v>3069</v>
      </c>
      <c r="U8" s="9">
        <f>'2020 con spss'!E7</f>
        <v>2119</v>
      </c>
      <c r="V8" s="203">
        <f t="shared" si="0"/>
        <v>63468</v>
      </c>
      <c r="W8" s="76"/>
      <c r="X8" s="266"/>
      <c r="Y8" s="266"/>
      <c r="AB8" s="312"/>
      <c r="AC8" s="58" t="s">
        <v>6</v>
      </c>
      <c r="AD8" s="63">
        <v>3052</v>
      </c>
      <c r="AE8" s="69">
        <v>1.748606328671529</v>
      </c>
      <c r="AF8" s="69">
        <v>1.748606328671529</v>
      </c>
      <c r="AG8" s="70">
        <v>27.067303009642544</v>
      </c>
      <c r="AH8" s="304"/>
      <c r="AI8" s="60" t="s">
        <v>26</v>
      </c>
      <c r="AJ8" s="64">
        <v>174539</v>
      </c>
      <c r="AK8" s="71">
        <v>100</v>
      </c>
      <c r="AL8" s="71">
        <v>100</v>
      </c>
      <c r="AM8" s="72"/>
      <c r="AN8" s="52"/>
    </row>
    <row r="9" spans="1:40" ht="15.75" thickBot="1">
      <c r="A9" s="5" t="s">
        <v>7</v>
      </c>
      <c r="B9" s="7">
        <v>21790</v>
      </c>
      <c r="C9" s="6">
        <v>20745</v>
      </c>
      <c r="D9" s="6">
        <v>19213</v>
      </c>
      <c r="E9" s="6">
        <v>18895</v>
      </c>
      <c r="F9" s="6">
        <v>18378</v>
      </c>
      <c r="G9" s="6">
        <v>19261</v>
      </c>
      <c r="H9" s="6">
        <v>18378</v>
      </c>
      <c r="I9" s="6">
        <v>16744</v>
      </c>
      <c r="J9" s="6">
        <v>15643</v>
      </c>
      <c r="K9" s="76">
        <v>15651</v>
      </c>
      <c r="L9" s="76">
        <v>15564</v>
      </c>
      <c r="M9" s="76">
        <v>14365</v>
      </c>
      <c r="N9" s="76">
        <v>13794</v>
      </c>
      <c r="O9" s="76">
        <v>13958</v>
      </c>
      <c r="P9" s="76">
        <v>13867</v>
      </c>
      <c r="Q9" s="76">
        <f>'ISTAT 16 senza IncMort'!E36</f>
        <v>14034</v>
      </c>
      <c r="R9" s="76">
        <f>'DAti senza IM + im DA SPSS'!B8</f>
        <v>13844</v>
      </c>
      <c r="S9" s="76">
        <f>'2018 con spss'!C8</f>
        <v>14106</v>
      </c>
      <c r="T9" s="76">
        <f>'2019 con spss'!D8</f>
        <v>13857</v>
      </c>
      <c r="U9" s="9">
        <f>'2020 con spss'!E8</f>
        <v>9839</v>
      </c>
      <c r="V9" s="203">
        <f t="shared" si="0"/>
        <v>321926</v>
      </c>
      <c r="W9" s="76"/>
      <c r="X9" s="266"/>
      <c r="Y9" s="266"/>
      <c r="AB9" s="312"/>
      <c r="AC9" s="58" t="s">
        <v>7</v>
      </c>
      <c r="AD9" s="63">
        <v>13867</v>
      </c>
      <c r="AE9" s="69">
        <v>7.9449292135282086</v>
      </c>
      <c r="AF9" s="69">
        <v>7.9449292135282086</v>
      </c>
      <c r="AG9" s="70">
        <v>35.012232223170756</v>
      </c>
      <c r="AH9" s="52"/>
    </row>
    <row r="10" spans="1:40" ht="18.75" thickBot="1">
      <c r="A10" s="5" t="s">
        <v>8</v>
      </c>
      <c r="B10" s="7">
        <v>5925</v>
      </c>
      <c r="C10" s="6">
        <v>5899</v>
      </c>
      <c r="D10" s="6">
        <v>5563</v>
      </c>
      <c r="E10" s="6">
        <v>5303</v>
      </c>
      <c r="F10" s="6">
        <v>5015</v>
      </c>
      <c r="G10" s="6">
        <v>5065</v>
      </c>
      <c r="H10" s="6">
        <v>5022</v>
      </c>
      <c r="I10" s="6">
        <v>4771</v>
      </c>
      <c r="J10" s="6">
        <v>4494</v>
      </c>
      <c r="K10" s="76">
        <v>3933</v>
      </c>
      <c r="L10" s="76">
        <v>3604</v>
      </c>
      <c r="M10" s="76">
        <v>3540</v>
      </c>
      <c r="N10" s="76">
        <v>3304</v>
      </c>
      <c r="O10" s="76">
        <v>3316</v>
      </c>
      <c r="P10" s="76">
        <v>3538</v>
      </c>
      <c r="Q10" s="76">
        <f>'ISTAT 16 senza IncMort'!E37</f>
        <v>3455</v>
      </c>
      <c r="R10" s="76">
        <f>'DAti senza IM + im DA SPSS'!B9</f>
        <v>3468</v>
      </c>
      <c r="S10" s="76">
        <f>'2018 con spss'!C9</f>
        <v>3351</v>
      </c>
      <c r="T10" s="76">
        <f>'2019 con spss'!D9</f>
        <v>3321</v>
      </c>
      <c r="U10" s="9">
        <f>'2020 con spss'!E9</f>
        <v>2344</v>
      </c>
      <c r="V10" s="203">
        <f t="shared" si="0"/>
        <v>84231</v>
      </c>
      <c r="W10" s="76"/>
      <c r="X10" s="266"/>
      <c r="Y10" s="266"/>
      <c r="AB10" s="312"/>
      <c r="AC10" s="58" t="s">
        <v>8</v>
      </c>
      <c r="AD10" s="63">
        <v>3538</v>
      </c>
      <c r="AE10" s="69">
        <v>2.0270541254390135</v>
      </c>
      <c r="AF10" s="69">
        <v>2.0270541254390135</v>
      </c>
      <c r="AG10" s="70">
        <v>37.039286348609764</v>
      </c>
      <c r="AH10" s="52"/>
    </row>
    <row r="11" spans="1:40" ht="15.75" thickBot="1">
      <c r="A11" s="5" t="s">
        <v>9</v>
      </c>
      <c r="B11" s="6">
        <v>10402</v>
      </c>
      <c r="C11" s="7">
        <v>10555</v>
      </c>
      <c r="D11" s="6">
        <v>10021</v>
      </c>
      <c r="E11" s="6">
        <v>9723</v>
      </c>
      <c r="F11" s="6">
        <v>9877</v>
      </c>
      <c r="G11" s="6">
        <v>10085</v>
      </c>
      <c r="H11" s="6">
        <v>9987</v>
      </c>
      <c r="I11" s="6">
        <v>9428</v>
      </c>
      <c r="J11" s="6">
        <v>9654</v>
      </c>
      <c r="K11" s="6">
        <v>9702</v>
      </c>
      <c r="L11" s="6">
        <v>9292</v>
      </c>
      <c r="M11" s="76">
        <v>8769</v>
      </c>
      <c r="N11" s="76">
        <v>8773</v>
      </c>
      <c r="O11" s="76">
        <v>8387</v>
      </c>
      <c r="P11" s="76">
        <v>8415</v>
      </c>
      <c r="Q11" s="76">
        <f>'ISTAT 16 senza IncMort'!E38</f>
        <v>8282</v>
      </c>
      <c r="R11" s="76">
        <f>'DAti senza IM + im DA SPSS'!B10</f>
        <v>8680</v>
      </c>
      <c r="S11" s="76">
        <f>'2018 con spss'!C5</f>
        <v>8286</v>
      </c>
      <c r="T11" s="76">
        <f>'2019 con spss'!D5</f>
        <v>8049</v>
      </c>
      <c r="U11" s="9">
        <f>'2020 con spss'!E5</f>
        <v>5731</v>
      </c>
      <c r="V11" s="203">
        <f t="shared" si="0"/>
        <v>182098</v>
      </c>
      <c r="W11" s="9"/>
      <c r="X11" s="265"/>
      <c r="Y11" s="265"/>
      <c r="AB11" s="312"/>
      <c r="AC11" s="58" t="s">
        <v>9</v>
      </c>
      <c r="AD11" s="63">
        <v>8415</v>
      </c>
      <c r="AE11" s="69">
        <v>4.8212720366221875</v>
      </c>
      <c r="AF11" s="69">
        <v>4.8212720366221875</v>
      </c>
      <c r="AG11" s="70">
        <v>41.860558385231954</v>
      </c>
      <c r="AH11" s="52"/>
    </row>
    <row r="12" spans="1:40" ht="18.75" thickBot="1">
      <c r="A12" s="5" t="s">
        <v>10</v>
      </c>
      <c r="B12" s="7">
        <v>27457</v>
      </c>
      <c r="C12" s="6">
        <v>27272</v>
      </c>
      <c r="D12" s="6">
        <v>26454</v>
      </c>
      <c r="E12" s="6">
        <v>25894</v>
      </c>
      <c r="F12" s="6">
        <v>24250</v>
      </c>
      <c r="G12" s="6">
        <v>23950</v>
      </c>
      <c r="H12" s="6">
        <v>23074</v>
      </c>
      <c r="I12" s="6">
        <v>21744</v>
      </c>
      <c r="J12" s="6">
        <v>20411</v>
      </c>
      <c r="K12" s="6">
        <v>20153</v>
      </c>
      <c r="L12" s="6">
        <v>20415</v>
      </c>
      <c r="M12" s="76">
        <v>18321</v>
      </c>
      <c r="N12" s="76">
        <v>18136</v>
      </c>
      <c r="O12" s="76">
        <v>17455</v>
      </c>
      <c r="P12" s="76">
        <v>17385</v>
      </c>
      <c r="Q12" s="76">
        <f>'ISTAT 16 senza IncMort'!E39</f>
        <v>17406</v>
      </c>
      <c r="R12" s="76">
        <f>'DAti senza IM + im DA SPSS'!B11</f>
        <v>17362</v>
      </c>
      <c r="S12" s="76">
        <f>'2018 con spss'!C10</f>
        <v>16597</v>
      </c>
      <c r="T12" s="76">
        <f>'2019 con spss'!D10</f>
        <v>16767</v>
      </c>
      <c r="U12" s="9">
        <f>'2020 con spss'!E10</f>
        <v>11692</v>
      </c>
      <c r="V12" s="203">
        <f t="shared" si="0"/>
        <v>412195</v>
      </c>
      <c r="W12" s="76"/>
      <c r="X12" s="266"/>
      <c r="Y12" s="266"/>
      <c r="AB12" s="312"/>
      <c r="AC12" s="58" t="s">
        <v>10</v>
      </c>
      <c r="AD12" s="63">
        <v>17385</v>
      </c>
      <c r="AE12" s="69">
        <v>9.9605245818986017</v>
      </c>
      <c r="AF12" s="69">
        <v>9.9605245818986017</v>
      </c>
      <c r="AG12" s="70">
        <v>51.821082967130558</v>
      </c>
      <c r="AH12" s="52"/>
    </row>
    <row r="13" spans="1:40" ht="15.75" thickBot="1">
      <c r="A13" s="14" t="s">
        <v>11</v>
      </c>
      <c r="B13" s="28">
        <v>141300</v>
      </c>
      <c r="C13" s="15">
        <v>140951</v>
      </c>
      <c r="D13" s="15">
        <v>132448</v>
      </c>
      <c r="E13" s="15">
        <v>127818</v>
      </c>
      <c r="F13" s="15">
        <v>123163</v>
      </c>
      <c r="G13" s="15">
        <v>123148</v>
      </c>
      <c r="H13" s="15">
        <v>119280</v>
      </c>
      <c r="I13" s="15">
        <v>111020</v>
      </c>
      <c r="J13" s="15">
        <v>107118</v>
      </c>
      <c r="K13" s="15">
        <v>105331</v>
      </c>
      <c r="L13" s="15">
        <v>102549</v>
      </c>
      <c r="M13" s="15">
        <v>96341</v>
      </c>
      <c r="N13" s="16">
        <v>92747</v>
      </c>
      <c r="O13" s="16">
        <v>91034</v>
      </c>
      <c r="P13" s="16">
        <v>90448</v>
      </c>
      <c r="Q13" s="78">
        <f>SUM(Q5:Q12)</f>
        <v>90257</v>
      </c>
      <c r="R13" s="78">
        <f>SUM(R5:R12)</f>
        <v>89996</v>
      </c>
      <c r="S13" s="78">
        <f>SUM(S5:S12)</f>
        <v>89091</v>
      </c>
      <c r="T13" s="78">
        <f>SUM(T5:T12)</f>
        <v>88582</v>
      </c>
      <c r="U13" s="18">
        <f>SUM(U5:U12)</f>
        <v>59030</v>
      </c>
      <c r="V13" s="201">
        <f t="shared" si="0"/>
        <v>2121652</v>
      </c>
      <c r="W13" s="18"/>
      <c r="X13" s="43"/>
      <c r="Y13" s="43"/>
      <c r="AB13" s="312"/>
      <c r="AC13" s="58" t="s">
        <v>12</v>
      </c>
      <c r="AD13" s="63">
        <v>15863</v>
      </c>
      <c r="AE13" s="69">
        <v>9.0885131689765615</v>
      </c>
      <c r="AF13" s="69">
        <v>9.0885131689765615</v>
      </c>
      <c r="AG13" s="70">
        <v>60.909596136107119</v>
      </c>
      <c r="AH13" s="52"/>
    </row>
    <row r="14" spans="1:40" ht="15.75" thickBot="1">
      <c r="A14" s="5" t="s">
        <v>12</v>
      </c>
      <c r="B14" s="7">
        <v>22445</v>
      </c>
      <c r="C14" s="6">
        <v>22240</v>
      </c>
      <c r="D14" s="6">
        <v>22798</v>
      </c>
      <c r="E14" s="6">
        <v>21203</v>
      </c>
      <c r="F14" s="6">
        <v>21133</v>
      </c>
      <c r="G14" s="6">
        <v>20826</v>
      </c>
      <c r="H14" s="6">
        <v>20209</v>
      </c>
      <c r="I14" s="6">
        <v>18803</v>
      </c>
      <c r="J14" s="6">
        <v>18362</v>
      </c>
      <c r="K14" s="6">
        <v>18865</v>
      </c>
      <c r="L14" s="6">
        <v>18672</v>
      </c>
      <c r="M14" s="6">
        <v>17077</v>
      </c>
      <c r="N14" s="76">
        <v>16231</v>
      </c>
      <c r="O14" s="8">
        <v>16654</v>
      </c>
      <c r="P14" s="76">
        <v>15863</v>
      </c>
      <c r="Q14" s="76">
        <f>'ISTAT 16 senza IncMort'!E40</f>
        <v>16507</v>
      </c>
      <c r="R14" s="76">
        <f>'DAti senza IM + im DA SPSS'!B12</f>
        <v>16099</v>
      </c>
      <c r="S14" s="76">
        <f>'2018 con spss'!C12</f>
        <v>15823</v>
      </c>
      <c r="T14" s="76">
        <f>'2019 con spss'!D12</f>
        <v>15525</v>
      </c>
      <c r="U14" s="9">
        <f>'2020 con spss'!E12</f>
        <v>10350</v>
      </c>
      <c r="V14" s="203">
        <f t="shared" si="0"/>
        <v>365685</v>
      </c>
      <c r="W14" s="9"/>
      <c r="X14" s="265"/>
      <c r="Y14" s="265"/>
      <c r="AB14" s="312"/>
      <c r="AC14" s="58" t="s">
        <v>13</v>
      </c>
      <c r="AD14" s="63">
        <v>2285</v>
      </c>
      <c r="AE14" s="69">
        <v>1.3091629950899226</v>
      </c>
      <c r="AF14" s="69">
        <v>1.3091629950899226</v>
      </c>
      <c r="AG14" s="70">
        <v>62.218759131197039</v>
      </c>
      <c r="AH14" s="52"/>
    </row>
    <row r="15" spans="1:40" ht="15.75" thickBot="1">
      <c r="A15" s="5" t="s">
        <v>13</v>
      </c>
      <c r="B15" s="7">
        <v>4181</v>
      </c>
      <c r="C15" s="6">
        <v>4116</v>
      </c>
      <c r="D15" s="6">
        <v>3861</v>
      </c>
      <c r="E15" s="6">
        <v>3721</v>
      </c>
      <c r="F15" s="6">
        <v>3464</v>
      </c>
      <c r="G15" s="6">
        <v>3581</v>
      </c>
      <c r="H15" s="6">
        <v>3573</v>
      </c>
      <c r="I15" s="6">
        <v>3312</v>
      </c>
      <c r="J15" s="6">
        <v>3074</v>
      </c>
      <c r="K15" s="6">
        <v>2913</v>
      </c>
      <c r="L15" s="6">
        <v>2856</v>
      </c>
      <c r="M15" s="76">
        <v>2363</v>
      </c>
      <c r="N15" s="8">
        <v>2402</v>
      </c>
      <c r="O15" s="76">
        <v>2258</v>
      </c>
      <c r="P15" s="76">
        <v>2285</v>
      </c>
      <c r="Q15" s="76">
        <f>'ISTAT 16 senza IncMort'!E41</f>
        <v>2382</v>
      </c>
      <c r="R15" s="76">
        <f>'DAti senza IM + im DA SPSS'!B13</f>
        <v>2361</v>
      </c>
      <c r="S15" s="76">
        <f>'2018 con spss'!C13</f>
        <v>2385</v>
      </c>
      <c r="T15" s="76">
        <f>'2019 con spss'!D13</f>
        <v>2306</v>
      </c>
      <c r="U15" s="9">
        <f>'2020 con spss'!E13</f>
        <v>1699</v>
      </c>
      <c r="V15" s="203">
        <f t="shared" si="0"/>
        <v>59093</v>
      </c>
      <c r="W15" s="76"/>
      <c r="X15" s="266"/>
      <c r="Y15" s="266"/>
      <c r="AB15" s="312"/>
      <c r="AC15" s="58" t="s">
        <v>14</v>
      </c>
      <c r="AD15" s="63">
        <v>5333</v>
      </c>
      <c r="AE15" s="69">
        <v>3.0554775723477277</v>
      </c>
      <c r="AF15" s="69">
        <v>3.0554775723477277</v>
      </c>
      <c r="AG15" s="70">
        <v>65.274236703544773</v>
      </c>
      <c r="AH15" s="52"/>
    </row>
    <row r="16" spans="1:40" ht="15.75" thickBot="1">
      <c r="A16" s="5" t="s">
        <v>14</v>
      </c>
      <c r="B16" s="6">
        <v>8316</v>
      </c>
      <c r="C16" s="7">
        <v>8612</v>
      </c>
      <c r="D16" s="6">
        <v>8405</v>
      </c>
      <c r="E16" s="6">
        <v>7597</v>
      </c>
      <c r="F16" s="6">
        <v>7213</v>
      </c>
      <c r="G16" s="6">
        <v>7577</v>
      </c>
      <c r="H16" s="6">
        <v>7149</v>
      </c>
      <c r="I16" s="6">
        <v>6919</v>
      </c>
      <c r="J16" s="6">
        <v>6617</v>
      </c>
      <c r="K16" s="6">
        <v>6728</v>
      </c>
      <c r="L16" s="6">
        <v>6535</v>
      </c>
      <c r="M16" s="76">
        <v>5482</v>
      </c>
      <c r="N16" s="8">
        <v>5549</v>
      </c>
      <c r="O16" s="76">
        <v>5422</v>
      </c>
      <c r="P16" s="76">
        <v>5333</v>
      </c>
      <c r="Q16" s="76">
        <f>'ISTAT 16 senza IncMort'!E42</f>
        <v>5185</v>
      </c>
      <c r="R16" s="76">
        <f>'DAti senza IM + im DA SPSS'!B14</f>
        <v>5484</v>
      </c>
      <c r="S16" s="76">
        <f>'2018 con spss'!C11</f>
        <v>5216</v>
      </c>
      <c r="T16" s="76">
        <f>'2019 con spss'!D11</f>
        <v>5399</v>
      </c>
      <c r="U16" s="9">
        <f>'2020 con spss'!E11</f>
        <v>3695</v>
      </c>
      <c r="V16" s="203">
        <f t="shared" si="0"/>
        <v>128433</v>
      </c>
      <c r="W16" s="76"/>
      <c r="X16" s="266"/>
      <c r="Y16" s="266"/>
      <c r="AB16" s="312"/>
      <c r="AC16" s="58" t="s">
        <v>15</v>
      </c>
      <c r="AD16" s="63">
        <v>20227</v>
      </c>
      <c r="AE16" s="69">
        <v>11.588813961349613</v>
      </c>
      <c r="AF16" s="69">
        <v>11.588813961349613</v>
      </c>
      <c r="AG16" s="70">
        <v>76.863050664894374</v>
      </c>
      <c r="AH16" s="52"/>
    </row>
    <row r="17" spans="1:58" ht="15.75" thickBot="1">
      <c r="A17" s="5" t="s">
        <v>15</v>
      </c>
      <c r="B17" s="7">
        <v>33024</v>
      </c>
      <c r="C17" s="6">
        <v>32569</v>
      </c>
      <c r="D17" s="6">
        <v>31366</v>
      </c>
      <c r="E17" s="6">
        <v>32959</v>
      </c>
      <c r="F17" s="6">
        <v>32618</v>
      </c>
      <c r="G17" s="6">
        <v>31344</v>
      </c>
      <c r="H17" s="6">
        <v>29761</v>
      </c>
      <c r="I17" s="6">
        <v>27735</v>
      </c>
      <c r="J17" s="6">
        <v>28186</v>
      </c>
      <c r="K17" s="6">
        <v>27810</v>
      </c>
      <c r="L17" s="6">
        <v>26892</v>
      </c>
      <c r="M17" s="6">
        <v>23745</v>
      </c>
      <c r="N17" s="76">
        <v>22168</v>
      </c>
      <c r="O17" s="76">
        <v>20589</v>
      </c>
      <c r="P17" s="76">
        <v>20227</v>
      </c>
      <c r="Q17" s="76">
        <f>'ISTAT 16 senza IncMort'!E43</f>
        <v>19939</v>
      </c>
      <c r="R17" s="76">
        <f>'DAti senza IM + im DA SPSS'!B15</f>
        <v>19590</v>
      </c>
      <c r="S17" s="76">
        <f>'2018 con spss'!C14</f>
        <v>18613</v>
      </c>
      <c r="T17" s="76">
        <f>'2019 con spss'!D14</f>
        <v>18910</v>
      </c>
      <c r="U17" s="9">
        <f>'2020 con spss'!E14</f>
        <v>13300</v>
      </c>
      <c r="V17" s="203">
        <f t="shared" si="0"/>
        <v>511345</v>
      </c>
      <c r="W17" s="76"/>
      <c r="X17" s="266"/>
      <c r="Y17" s="266"/>
      <c r="AB17" s="312"/>
      <c r="AC17" s="58" t="s">
        <v>17</v>
      </c>
      <c r="AD17" s="63">
        <v>3217</v>
      </c>
      <c r="AE17" s="69">
        <v>1.8431410744876504</v>
      </c>
      <c r="AF17" s="69">
        <v>1.8431410744876504</v>
      </c>
      <c r="AG17" s="70">
        <v>78.706191739382035</v>
      </c>
      <c r="AH17" s="52"/>
    </row>
    <row r="18" spans="1:58" ht="15.75" thickBot="1">
      <c r="A18" s="14" t="s">
        <v>16</v>
      </c>
      <c r="B18" s="28">
        <v>67966</v>
      </c>
      <c r="C18" s="15">
        <v>67537</v>
      </c>
      <c r="D18" s="15">
        <v>66430</v>
      </c>
      <c r="E18" s="15">
        <v>65480</v>
      </c>
      <c r="F18" s="15">
        <v>64428</v>
      </c>
      <c r="G18" s="15">
        <v>63328</v>
      </c>
      <c r="H18" s="15">
        <v>60692</v>
      </c>
      <c r="I18" s="15">
        <v>56769</v>
      </c>
      <c r="J18" s="15">
        <v>56239</v>
      </c>
      <c r="K18" s="15">
        <v>56316</v>
      </c>
      <c r="L18" s="15">
        <v>54955</v>
      </c>
      <c r="M18" s="15">
        <v>48667</v>
      </c>
      <c r="N18" s="16">
        <v>46350</v>
      </c>
      <c r="O18" s="16">
        <v>44923</v>
      </c>
      <c r="P18" s="78">
        <v>43708</v>
      </c>
      <c r="Q18" s="78">
        <f>SUM(Q14:Q17)</f>
        <v>44013</v>
      </c>
      <c r="R18" s="78">
        <f>SUM(R14:R17)</f>
        <v>43534</v>
      </c>
      <c r="S18" s="78">
        <f>SUM(S14:S17)</f>
        <v>42037</v>
      </c>
      <c r="T18" s="78">
        <f>SUM(T14:T17)</f>
        <v>42140</v>
      </c>
      <c r="U18" s="18">
        <f>SUM(U14:U17)</f>
        <v>29044</v>
      </c>
      <c r="V18" s="201">
        <f t="shared" si="0"/>
        <v>1064556</v>
      </c>
      <c r="W18" s="78"/>
      <c r="X18" s="160"/>
      <c r="Y18" s="160"/>
      <c r="AB18" s="312"/>
      <c r="AC18" s="58" t="s">
        <v>18</v>
      </c>
      <c r="AD18" s="63">
        <v>461</v>
      </c>
      <c r="AE18" s="69">
        <v>0.26412435043170868</v>
      </c>
      <c r="AF18" s="69">
        <v>0.26412435043170868</v>
      </c>
      <c r="AG18" s="70">
        <v>78.970316089813736</v>
      </c>
      <c r="AH18" s="52"/>
    </row>
    <row r="19" spans="1:58" ht="15.75" thickBot="1">
      <c r="A19" s="5" t="s">
        <v>17</v>
      </c>
      <c r="B19" s="7">
        <v>5574</v>
      </c>
      <c r="C19" s="6">
        <v>5495</v>
      </c>
      <c r="D19" s="6">
        <v>5286</v>
      </c>
      <c r="E19" s="6">
        <v>4977</v>
      </c>
      <c r="F19" s="6">
        <v>4814</v>
      </c>
      <c r="G19" s="6">
        <v>4665</v>
      </c>
      <c r="H19" s="6">
        <v>4253</v>
      </c>
      <c r="I19" s="6">
        <v>3981</v>
      </c>
      <c r="J19" s="6">
        <v>3853</v>
      </c>
      <c r="K19" s="6">
        <v>4099</v>
      </c>
      <c r="L19" s="6">
        <v>4058</v>
      </c>
      <c r="M19" s="6">
        <v>3671</v>
      </c>
      <c r="N19" s="8">
        <v>3603</v>
      </c>
      <c r="O19" s="76">
        <v>3429</v>
      </c>
      <c r="P19" s="76">
        <v>3217</v>
      </c>
      <c r="Q19" s="76">
        <f>'ISTAT 16 senza IncMort'!E44</f>
        <v>3037</v>
      </c>
      <c r="R19" s="76">
        <f>'DAti senza IM + im DA SPSS'!B16</f>
        <v>2946</v>
      </c>
      <c r="S19" s="76">
        <f>'2018 con spss'!C16</f>
        <v>3145</v>
      </c>
      <c r="T19" s="76">
        <f>'2019 con spss'!D16</f>
        <v>3160</v>
      </c>
      <c r="U19" s="9">
        <f>'2020 con spss'!E16</f>
        <v>2205</v>
      </c>
      <c r="V19" s="203">
        <f t="shared" si="0"/>
        <v>79468</v>
      </c>
      <c r="W19" s="76"/>
      <c r="X19" s="266"/>
      <c r="Y19" s="266"/>
      <c r="AB19" s="312"/>
      <c r="AC19" s="58" t="s">
        <v>19</v>
      </c>
      <c r="AD19" s="63">
        <v>9111</v>
      </c>
      <c r="AE19" s="69">
        <v>5.2200367826101903</v>
      </c>
      <c r="AF19" s="69">
        <v>5.2200367826101903</v>
      </c>
      <c r="AG19" s="70">
        <v>84.190352872423929</v>
      </c>
      <c r="AH19" s="52"/>
    </row>
    <row r="20" spans="1:58" ht="15.75" thickBot="1">
      <c r="A20" s="5" t="s">
        <v>18</v>
      </c>
      <c r="B20" s="7">
        <v>1033</v>
      </c>
      <c r="C20" s="10">
        <v>877</v>
      </c>
      <c r="D20" s="10">
        <v>743</v>
      </c>
      <c r="E20" s="10">
        <v>568</v>
      </c>
      <c r="F20" s="10">
        <v>552</v>
      </c>
      <c r="G20" s="10">
        <v>557</v>
      </c>
      <c r="H20" s="10">
        <v>512</v>
      </c>
      <c r="I20" s="10">
        <v>577</v>
      </c>
      <c r="J20" s="10">
        <v>530</v>
      </c>
      <c r="K20" s="10">
        <v>657</v>
      </c>
      <c r="L20" s="10">
        <v>639</v>
      </c>
      <c r="M20" s="10">
        <v>581</v>
      </c>
      <c r="N20" s="77">
        <v>507</v>
      </c>
      <c r="O20" s="77">
        <v>511</v>
      </c>
      <c r="P20" s="77">
        <v>461</v>
      </c>
      <c r="Q20" s="76">
        <f>'ISTAT 16 senza IncMort'!E45</f>
        <v>479</v>
      </c>
      <c r="R20" s="76">
        <f>'DAti senza IM + im DA SPSS'!B17</f>
        <v>510</v>
      </c>
      <c r="S20" s="76">
        <f>'2018 con spss'!C17</f>
        <v>478</v>
      </c>
      <c r="T20" s="76">
        <f>'2019 con spss'!D17</f>
        <v>555</v>
      </c>
      <c r="U20" s="9">
        <f>'2020 con spss'!E17</f>
        <v>378</v>
      </c>
      <c r="V20" s="203">
        <f t="shared" si="0"/>
        <v>11705</v>
      </c>
      <c r="W20" s="76"/>
      <c r="X20" s="266"/>
      <c r="Y20" s="266"/>
      <c r="AB20" s="312"/>
      <c r="AC20" s="58" t="s">
        <v>20</v>
      </c>
      <c r="AD20" s="63">
        <v>9524</v>
      </c>
      <c r="AE20" s="69">
        <v>5.4566601160772095</v>
      </c>
      <c r="AF20" s="69">
        <v>5.4566601160772095</v>
      </c>
      <c r="AG20" s="70">
        <v>89.647012988501132</v>
      </c>
      <c r="AH20" s="52"/>
    </row>
    <row r="21" spans="1:58" ht="15.75" thickBot="1">
      <c r="A21" s="5" t="s">
        <v>19</v>
      </c>
      <c r="B21" s="6">
        <v>10309</v>
      </c>
      <c r="C21" s="7">
        <v>12232</v>
      </c>
      <c r="D21" s="6">
        <v>11386</v>
      </c>
      <c r="E21" s="6">
        <v>10220</v>
      </c>
      <c r="F21" s="6">
        <v>11508</v>
      </c>
      <c r="G21" s="6">
        <v>10968</v>
      </c>
      <c r="H21" s="6">
        <v>11278</v>
      </c>
      <c r="I21" s="6">
        <v>11529</v>
      </c>
      <c r="J21" s="6">
        <v>11745</v>
      </c>
      <c r="K21" s="6">
        <v>11129</v>
      </c>
      <c r="L21" s="6">
        <v>10225</v>
      </c>
      <c r="M21" s="6">
        <v>9698</v>
      </c>
      <c r="N21" s="76">
        <v>9103</v>
      </c>
      <c r="O21" s="76">
        <v>9182</v>
      </c>
      <c r="P21" s="76">
        <v>9111</v>
      </c>
      <c r="Q21" s="76">
        <f>'ISTAT 16 senza IncMort'!E46</f>
        <v>9780</v>
      </c>
      <c r="R21" s="76">
        <f>'DAti senza IM + im DA SPSS'!B18</f>
        <v>9922</v>
      </c>
      <c r="S21" s="76">
        <f>'2018 con spss'!C15</f>
        <v>9721</v>
      </c>
      <c r="T21" s="76">
        <f>'2019 con spss'!D15</f>
        <v>10058</v>
      </c>
      <c r="U21" s="9">
        <f>'2020 con spss'!E15</f>
        <v>7088</v>
      </c>
      <c r="V21" s="203">
        <f t="shared" si="0"/>
        <v>206192</v>
      </c>
      <c r="W21" s="76"/>
      <c r="X21" s="266"/>
      <c r="Y21" s="266"/>
      <c r="AB21" s="312"/>
      <c r="AC21" s="58" t="s">
        <v>21</v>
      </c>
      <c r="AD21" s="63">
        <v>936</v>
      </c>
      <c r="AE21" s="69">
        <v>0.53626983081145185</v>
      </c>
      <c r="AF21" s="69">
        <v>0.53626983081145185</v>
      </c>
      <c r="AG21" s="70">
        <v>90.183282819312595</v>
      </c>
      <c r="AH21" s="52"/>
    </row>
    <row r="22" spans="1:58" ht="15.75" thickBot="1">
      <c r="A22" s="5" t="s">
        <v>20</v>
      </c>
      <c r="B22" s="6">
        <v>11188</v>
      </c>
      <c r="C22" s="6">
        <v>11550</v>
      </c>
      <c r="D22" s="6">
        <v>11029</v>
      </c>
      <c r="E22" s="6">
        <v>10526</v>
      </c>
      <c r="F22" s="6">
        <v>11235</v>
      </c>
      <c r="G22" s="6">
        <v>11583</v>
      </c>
      <c r="H22" s="6">
        <v>11776</v>
      </c>
      <c r="I22" s="6">
        <v>12024</v>
      </c>
      <c r="J22" s="7">
        <v>12812</v>
      </c>
      <c r="K22" s="6">
        <v>12479</v>
      </c>
      <c r="L22" s="6">
        <v>12101</v>
      </c>
      <c r="M22" s="6">
        <v>10287</v>
      </c>
      <c r="N22" s="76">
        <v>10202</v>
      </c>
      <c r="O22" s="76">
        <v>9499</v>
      </c>
      <c r="P22" s="76">
        <v>9524</v>
      </c>
      <c r="Q22" s="76">
        <f>'ISTAT 16 senza IncMort'!E47</f>
        <v>9854</v>
      </c>
      <c r="R22" s="76">
        <f>'DAti senza IM + im DA SPSS'!B19</f>
        <v>9786</v>
      </c>
      <c r="S22" s="76">
        <f>'2018 con spss'!C18</f>
        <v>9693</v>
      </c>
      <c r="T22" s="76">
        <f>'2019 con spss'!D18</f>
        <v>9679</v>
      </c>
      <c r="U22" s="9">
        <f>'2020 con spss'!E18</f>
        <v>7265</v>
      </c>
      <c r="V22" s="203">
        <f t="shared" si="0"/>
        <v>214092</v>
      </c>
      <c r="W22" s="76"/>
      <c r="X22" s="266"/>
      <c r="Y22" s="266"/>
      <c r="AB22" s="312"/>
      <c r="AC22" s="58" t="s">
        <v>22</v>
      </c>
      <c r="AD22" s="63">
        <v>2733</v>
      </c>
      <c r="AE22" s="69">
        <v>1.5658391534270277</v>
      </c>
      <c r="AF22" s="69">
        <v>1.5658391534270277</v>
      </c>
      <c r="AG22" s="70">
        <v>91.749121972739616</v>
      </c>
      <c r="AH22" s="52"/>
    </row>
    <row r="23" spans="1:58" ht="15.75" thickBot="1">
      <c r="A23" s="5" t="s">
        <v>21</v>
      </c>
      <c r="B23" s="10">
        <v>911</v>
      </c>
      <c r="C23" s="10">
        <v>918</v>
      </c>
      <c r="D23" s="13">
        <v>888</v>
      </c>
      <c r="E23" s="12">
        <v>835</v>
      </c>
      <c r="F23" s="10">
        <v>889</v>
      </c>
      <c r="G23" s="10">
        <v>921</v>
      </c>
      <c r="H23" s="10">
        <v>900</v>
      </c>
      <c r="I23" s="10">
        <v>954</v>
      </c>
      <c r="J23" s="10">
        <v>942</v>
      </c>
      <c r="K23" s="7">
        <v>1147</v>
      </c>
      <c r="L23" s="6">
        <v>1054</v>
      </c>
      <c r="M23" s="10">
        <v>949</v>
      </c>
      <c r="N23" s="77">
        <v>888</v>
      </c>
      <c r="O23" s="77">
        <v>936</v>
      </c>
      <c r="P23" s="77">
        <v>936</v>
      </c>
      <c r="Q23" s="76">
        <f>'ISTAT 16 senza IncMort'!E48</f>
        <v>945</v>
      </c>
      <c r="R23" s="76">
        <f>'DAti senza IM + im DA SPSS'!B20</f>
        <v>848</v>
      </c>
      <c r="S23" s="76">
        <f>'2018 con spss'!C19</f>
        <v>979</v>
      </c>
      <c r="T23" s="76">
        <f>'2019 con spss'!D19</f>
        <v>903</v>
      </c>
      <c r="U23" s="9">
        <f>'2020 con spss'!E19</f>
        <v>677</v>
      </c>
      <c r="V23" s="203">
        <f t="shared" si="0"/>
        <v>18420</v>
      </c>
      <c r="W23" s="76"/>
      <c r="X23" s="266"/>
      <c r="Y23" s="266"/>
      <c r="AB23" s="312"/>
      <c r="AC23" s="58" t="s">
        <v>23</v>
      </c>
      <c r="AD23" s="63">
        <v>10864</v>
      </c>
      <c r="AE23" s="69">
        <v>6.2243968396748004</v>
      </c>
      <c r="AF23" s="69">
        <v>6.2243968396748004</v>
      </c>
      <c r="AG23" s="70">
        <v>97.973518812414412</v>
      </c>
      <c r="AH23" s="52"/>
    </row>
    <row r="24" spans="1:58" ht="15.75" thickBot="1">
      <c r="A24" s="5" t="s">
        <v>22</v>
      </c>
      <c r="B24" s="6">
        <v>4388</v>
      </c>
      <c r="C24" s="7">
        <v>4705</v>
      </c>
      <c r="D24" s="6">
        <v>4420</v>
      </c>
      <c r="E24" s="6">
        <v>4053</v>
      </c>
      <c r="F24" s="6">
        <v>3921</v>
      </c>
      <c r="G24" s="6">
        <v>3717</v>
      </c>
      <c r="H24" s="6">
        <v>3526</v>
      </c>
      <c r="I24" s="6">
        <v>3354</v>
      </c>
      <c r="J24" s="6">
        <v>3457</v>
      </c>
      <c r="K24" s="6">
        <v>3378</v>
      </c>
      <c r="L24" s="6">
        <v>2989</v>
      </c>
      <c r="M24" s="76">
        <v>2772</v>
      </c>
      <c r="N24" s="76">
        <v>2773</v>
      </c>
      <c r="O24" s="76">
        <v>2659</v>
      </c>
      <c r="P24" s="76">
        <v>2733</v>
      </c>
      <c r="Q24" s="76">
        <f>'ISTAT 16 senza IncMort'!E49</f>
        <v>2851</v>
      </c>
      <c r="R24" s="76">
        <f>'DAti senza IM + im DA SPSS'!B21</f>
        <v>2910</v>
      </c>
      <c r="S24" s="76">
        <f>'2018 con spss'!C20</f>
        <v>2929</v>
      </c>
      <c r="T24" s="76">
        <f>'2019 con spss'!D20</f>
        <v>2771</v>
      </c>
      <c r="U24" s="9">
        <f>'2020 con spss'!E20</f>
        <v>2079</v>
      </c>
      <c r="V24" s="203">
        <f t="shared" si="0"/>
        <v>66385</v>
      </c>
      <c r="W24" s="76"/>
      <c r="X24" s="266"/>
      <c r="Y24" s="266"/>
      <c r="AB24" s="312"/>
      <c r="AC24" s="58" t="s">
        <v>24</v>
      </c>
      <c r="AD24" s="63">
        <v>3537</v>
      </c>
      <c r="AE24" s="69">
        <v>2.0264811875855826</v>
      </c>
      <c r="AF24" s="69">
        <v>2.0264811875855826</v>
      </c>
      <c r="AG24" s="70">
        <v>100</v>
      </c>
      <c r="AH24" s="52"/>
    </row>
    <row r="25" spans="1:58" ht="15.75" thickBot="1">
      <c r="A25" s="5" t="s">
        <v>23</v>
      </c>
      <c r="B25" s="6">
        <v>15389</v>
      </c>
      <c r="C25" s="7">
        <v>15805</v>
      </c>
      <c r="D25" s="6">
        <v>14747</v>
      </c>
      <c r="E25" s="6">
        <v>13813</v>
      </c>
      <c r="F25" s="6">
        <v>14412</v>
      </c>
      <c r="G25" s="6">
        <v>14203</v>
      </c>
      <c r="H25" s="6">
        <v>14173</v>
      </c>
      <c r="I25" s="6">
        <v>14347</v>
      </c>
      <c r="J25" s="6">
        <v>14044</v>
      </c>
      <c r="K25" s="6">
        <v>14255</v>
      </c>
      <c r="L25" s="6">
        <v>13283</v>
      </c>
      <c r="M25" s="76">
        <v>11790</v>
      </c>
      <c r="N25" s="76">
        <v>11823</v>
      </c>
      <c r="O25" s="76">
        <v>11366</v>
      </c>
      <c r="P25" s="76">
        <v>10864</v>
      </c>
      <c r="Q25" s="76">
        <f>'ISTAT 16 senza IncMort'!E50</f>
        <v>11067</v>
      </c>
      <c r="R25" s="76">
        <f>'DAti senza IM + im DA SPSS'!B22</f>
        <v>11056</v>
      </c>
      <c r="S25" s="76">
        <f>'2018 con spss'!C21</f>
        <v>11019</v>
      </c>
      <c r="T25" s="76">
        <f>'2019 con spss'!D21</f>
        <v>10702</v>
      </c>
      <c r="U25" s="9">
        <f>'2020 con spss'!E21</f>
        <v>8053</v>
      </c>
      <c r="V25" s="203">
        <f t="shared" si="0"/>
        <v>256211</v>
      </c>
      <c r="W25" s="9"/>
      <c r="X25" s="265"/>
      <c r="Y25" s="265"/>
      <c r="AB25" s="313"/>
      <c r="AC25" s="60" t="s">
        <v>26</v>
      </c>
      <c r="AD25" s="64">
        <v>174539</v>
      </c>
      <c r="AE25" s="71">
        <v>100</v>
      </c>
      <c r="AF25" s="71">
        <v>100</v>
      </c>
      <c r="AG25" s="72"/>
      <c r="AH25" s="52"/>
    </row>
    <row r="26" spans="1:58" ht="15.75" thickBot="1">
      <c r="A26" s="5" t="s">
        <v>24</v>
      </c>
      <c r="B26" s="6">
        <v>5042</v>
      </c>
      <c r="C26" s="7">
        <v>5332</v>
      </c>
      <c r="D26" s="6">
        <v>4894</v>
      </c>
      <c r="E26" s="6">
        <v>5200</v>
      </c>
      <c r="F26" s="6">
        <v>5089</v>
      </c>
      <c r="G26" s="6">
        <v>5034</v>
      </c>
      <c r="H26" s="6">
        <v>4481</v>
      </c>
      <c r="I26" s="6">
        <v>4408</v>
      </c>
      <c r="J26" s="6">
        <v>4665</v>
      </c>
      <c r="K26" s="6">
        <v>4206</v>
      </c>
      <c r="L26" s="6">
        <v>3785</v>
      </c>
      <c r="M26" s="6">
        <v>3472</v>
      </c>
      <c r="N26" s="76">
        <v>3664</v>
      </c>
      <c r="O26" s="76">
        <v>3492</v>
      </c>
      <c r="P26" s="76">
        <v>3537</v>
      </c>
      <c r="Q26" s="76">
        <f>'ISTAT 16 senza IncMort'!E51</f>
        <v>3508</v>
      </c>
      <c r="R26" s="76">
        <f>'DAti senza IM + im DA SPSS'!B23</f>
        <v>3425</v>
      </c>
      <c r="S26" s="76">
        <f>'2018 con spss'!C22</f>
        <v>3461</v>
      </c>
      <c r="T26" s="76">
        <f>'2019 con spss'!D22</f>
        <v>3633</v>
      </c>
      <c r="U26" s="9">
        <f>'2020 con spss'!E22</f>
        <v>2479</v>
      </c>
      <c r="V26" s="203">
        <f t="shared" si="0"/>
        <v>82807</v>
      </c>
      <c r="W26" s="76"/>
      <c r="X26" s="266"/>
      <c r="Y26" s="266"/>
    </row>
    <row r="27" spans="1:58" ht="24.75" thickBot="1">
      <c r="A27" s="17" t="s">
        <v>25</v>
      </c>
      <c r="B27" s="15">
        <v>53834</v>
      </c>
      <c r="C27" s="28">
        <v>56914</v>
      </c>
      <c r="D27" s="15">
        <v>53393</v>
      </c>
      <c r="E27" s="15">
        <v>50192</v>
      </c>
      <c r="F27" s="15">
        <v>52420</v>
      </c>
      <c r="G27" s="15">
        <v>51648</v>
      </c>
      <c r="H27" s="15">
        <v>50899</v>
      </c>
      <c r="I27" s="15">
        <v>51174</v>
      </c>
      <c r="J27" s="15">
        <v>52048</v>
      </c>
      <c r="K27" s="15">
        <v>51350</v>
      </c>
      <c r="L27" s="15">
        <v>48134</v>
      </c>
      <c r="M27" s="15">
        <v>43220</v>
      </c>
      <c r="N27" s="78">
        <v>42563</v>
      </c>
      <c r="O27" s="78">
        <v>41074</v>
      </c>
      <c r="P27" s="78">
        <v>40383</v>
      </c>
      <c r="Q27" s="78">
        <f>SUM(Q19:Q26)</f>
        <v>41521</v>
      </c>
      <c r="R27" s="78">
        <f>SUM(R19:R26)</f>
        <v>41403</v>
      </c>
      <c r="S27" s="78">
        <f>SUM(S19:S26)</f>
        <v>41425</v>
      </c>
      <c r="T27" s="78">
        <f>SUM(T19:T26)</f>
        <v>41461</v>
      </c>
      <c r="U27" s="18">
        <f>SUM(U19:U26)</f>
        <v>30224</v>
      </c>
      <c r="V27" s="201">
        <f t="shared" si="0"/>
        <v>935280</v>
      </c>
      <c r="W27" s="78"/>
      <c r="X27" s="160"/>
      <c r="Y27" s="160"/>
    </row>
    <row r="28" spans="1:58" ht="15.75" thickBot="1">
      <c r="A28" s="19" t="s">
        <v>26</v>
      </c>
      <c r="B28" s="78">
        <v>263100</v>
      </c>
      <c r="C28" s="28">
        <v>265402</v>
      </c>
      <c r="D28" s="78">
        <v>252271</v>
      </c>
      <c r="E28" s="78">
        <v>243490</v>
      </c>
      <c r="F28" s="78">
        <v>240011</v>
      </c>
      <c r="G28" s="78">
        <v>238124</v>
      </c>
      <c r="H28" s="78">
        <v>230871</v>
      </c>
      <c r="I28" s="78">
        <v>218963</v>
      </c>
      <c r="J28" s="78">
        <v>215405</v>
      </c>
      <c r="K28" s="78">
        <v>212997</v>
      </c>
      <c r="L28" s="78">
        <v>205638</v>
      </c>
      <c r="M28" s="78">
        <v>188228</v>
      </c>
      <c r="N28" s="78">
        <v>181660</v>
      </c>
      <c r="O28" s="78">
        <v>177031</v>
      </c>
      <c r="P28" s="78">
        <f t="shared" ref="P28:U28" si="1">P13+P18+P27</f>
        <v>174539</v>
      </c>
      <c r="Q28" s="78">
        <f t="shared" si="1"/>
        <v>175791</v>
      </c>
      <c r="R28" s="78">
        <f t="shared" si="1"/>
        <v>174933</v>
      </c>
      <c r="S28" s="78">
        <f t="shared" si="1"/>
        <v>172553</v>
      </c>
      <c r="T28" s="78">
        <f t="shared" si="1"/>
        <v>172183</v>
      </c>
      <c r="U28" s="18">
        <f t="shared" si="1"/>
        <v>118298</v>
      </c>
      <c r="V28" s="198">
        <f t="shared" si="0"/>
        <v>4121488</v>
      </c>
      <c r="W28" s="18"/>
      <c r="X28" s="43"/>
      <c r="Y28" s="43"/>
    </row>
    <row r="30" spans="1:58" ht="15.75">
      <c r="A30" s="2"/>
      <c r="AQ30" t="s">
        <v>58</v>
      </c>
    </row>
    <row r="31" spans="1:58" ht="16.5" thickBot="1">
      <c r="A31" s="297" t="s">
        <v>27</v>
      </c>
      <c r="B31" s="297"/>
      <c r="C31" s="297"/>
      <c r="D31" s="297"/>
      <c r="E31" s="297"/>
      <c r="F31" s="297"/>
      <c r="G31" s="297"/>
      <c r="H31" s="297"/>
      <c r="I31" s="297"/>
      <c r="J31" s="297"/>
      <c r="K31" s="297"/>
      <c r="L31" s="297"/>
      <c r="M31" s="297"/>
      <c r="N31" s="297"/>
      <c r="O31" s="297"/>
      <c r="P31" s="297"/>
      <c r="Q31" s="297"/>
      <c r="R31" s="155"/>
      <c r="S31" s="155"/>
      <c r="T31" s="155"/>
      <c r="U31" s="155"/>
      <c r="V31" s="155"/>
      <c r="W31" s="155"/>
      <c r="X31" s="155"/>
      <c r="Y31" s="155"/>
      <c r="AQ31" s="297" t="s">
        <v>27</v>
      </c>
      <c r="AR31" s="297"/>
      <c r="AS31" s="297"/>
      <c r="AT31" s="297"/>
      <c r="AU31" s="297"/>
      <c r="AV31" s="297"/>
      <c r="AW31" s="297"/>
      <c r="AX31" s="297"/>
      <c r="AY31" s="297"/>
      <c r="AZ31" s="297"/>
      <c r="BA31" s="297"/>
      <c r="BB31" s="297"/>
      <c r="BC31" s="297"/>
      <c r="BD31" s="297"/>
      <c r="BE31" s="297"/>
      <c r="BF31" s="297"/>
    </row>
    <row r="32" spans="1:58" ht="15.75" thickBot="1">
      <c r="A32" s="3" t="s">
        <v>1</v>
      </c>
      <c r="B32" s="4">
        <v>2001</v>
      </c>
      <c r="C32" s="4">
        <v>2002</v>
      </c>
      <c r="D32" s="4">
        <v>2003</v>
      </c>
      <c r="E32" s="4">
        <v>2004</v>
      </c>
      <c r="F32" s="4">
        <v>2005</v>
      </c>
      <c r="G32" s="4">
        <v>2006</v>
      </c>
      <c r="H32" s="4">
        <v>2007</v>
      </c>
      <c r="I32" s="4">
        <v>2008</v>
      </c>
      <c r="J32" s="4">
        <v>2009</v>
      </c>
      <c r="K32" s="4">
        <v>2010</v>
      </c>
      <c r="L32" s="4">
        <v>2011</v>
      </c>
      <c r="M32" s="4">
        <v>2012</v>
      </c>
      <c r="N32" s="4">
        <v>2013</v>
      </c>
      <c r="O32" s="4">
        <v>2014</v>
      </c>
      <c r="P32" s="4">
        <v>2015</v>
      </c>
      <c r="Q32" s="4">
        <v>2016</v>
      </c>
      <c r="R32" s="4">
        <v>2017</v>
      </c>
      <c r="S32" s="4">
        <v>2018</v>
      </c>
      <c r="T32" s="4">
        <v>2019</v>
      </c>
      <c r="U32" s="4">
        <v>2020</v>
      </c>
      <c r="V32" s="154" t="s">
        <v>208</v>
      </c>
      <c r="W32" s="4"/>
      <c r="X32" s="267"/>
      <c r="Y32" s="267"/>
      <c r="AQ32" s="3" t="s">
        <v>1</v>
      </c>
      <c r="AR32" s="4">
        <v>2001</v>
      </c>
      <c r="AS32" s="4">
        <v>2002</v>
      </c>
      <c r="AT32" s="4">
        <v>2003</v>
      </c>
      <c r="AU32" s="4">
        <v>2004</v>
      </c>
      <c r="AV32" s="4">
        <v>2005</v>
      </c>
      <c r="AW32" s="4">
        <v>2006</v>
      </c>
      <c r="AX32" s="4">
        <v>2007</v>
      </c>
      <c r="AY32" s="4">
        <v>2008</v>
      </c>
      <c r="AZ32" s="4">
        <v>2009</v>
      </c>
      <c r="BA32" s="4">
        <v>2010</v>
      </c>
      <c r="BB32" s="4">
        <v>2011</v>
      </c>
      <c r="BC32" s="4">
        <v>2012</v>
      </c>
      <c r="BD32" s="4">
        <v>2013</v>
      </c>
      <c r="BE32" s="4">
        <v>2014</v>
      </c>
      <c r="BF32" s="4" t="s">
        <v>26</v>
      </c>
    </row>
    <row r="33" spans="1:62" ht="15.75" thickBot="1">
      <c r="A33" s="5" t="s">
        <v>3</v>
      </c>
      <c r="B33" s="50">
        <f t="shared" ref="B33:B56" si="2">B5/V5*100</f>
        <v>6.4868277564139358</v>
      </c>
      <c r="C33" s="50">
        <f t="shared" ref="C33:C56" si="3">C5/V5*100</f>
        <v>6.8851518108247713</v>
      </c>
      <c r="D33" s="50">
        <f t="shared" ref="D33:D56" si="4">D5/V5*100</f>
        <v>6.1646482618760645</v>
      </c>
      <c r="E33" s="50">
        <f t="shared" ref="E33:E56" si="5">E5/V5*100</f>
        <v>5.9511373854483542</v>
      </c>
      <c r="F33" s="50">
        <f t="shared" ref="F33:F56" si="6">F5/V5*100</f>
        <v>5.7877518223038518</v>
      </c>
      <c r="G33" s="50">
        <f t="shared" ref="G33:G56" si="7">G5/V5*100</f>
        <v>5.690179647592263</v>
      </c>
      <c r="H33" s="50">
        <f t="shared" ref="H33:H56" si="8">H5/V5*100</f>
        <v>5.6029386443207256</v>
      </c>
      <c r="I33" s="50">
        <f t="shared" ref="I33:I56" si="9">I5/V5*100</f>
        <v>5.0324283992423808</v>
      </c>
      <c r="J33" s="50">
        <f t="shared" ref="J33:J56" si="10">J5/V5*100</f>
        <v>5.2581836270064475</v>
      </c>
      <c r="K33" s="50">
        <f t="shared" ref="K33:K56" si="11">K5/V5*100</f>
        <v>5.1961965983661447</v>
      </c>
      <c r="L33" s="50">
        <f t="shared" ref="L33:L56" si="12">L5/V5*100</f>
        <v>5.0714572691270154</v>
      </c>
      <c r="M33" s="50">
        <f t="shared" ref="M33:M56" si="13">M5/V5*100</f>
        <v>4.6585930475042563</v>
      </c>
      <c r="N33" s="50">
        <f t="shared" ref="N33:N56" si="14">N5/V5*100</f>
        <v>4.3080984905010622</v>
      </c>
      <c r="O33" s="50">
        <f t="shared" ref="O33:O56" si="15">O5/V5*100</f>
        <v>4.3792687826436323</v>
      </c>
      <c r="P33" s="50">
        <f t="shared" ref="P33:P56" si="16">P5/V5*100</f>
        <v>4.2602689930934208</v>
      </c>
      <c r="Q33" s="50">
        <f t="shared" ref="Q33:Q56" si="17">Q5/V5*100</f>
        <v>4.172645353842622</v>
      </c>
      <c r="R33" s="50">
        <f t="shared" ref="R33:R56" si="18">R5/V5*100</f>
        <v>4.1412692035432093</v>
      </c>
      <c r="S33" s="50">
        <f t="shared" ref="S33:S56" si="19">S5/V5*100</f>
        <v>4.1447129273565597</v>
      </c>
      <c r="T33" s="50">
        <f t="shared" ref="T33:T56" si="20">T5/V5*100</f>
        <v>4.0735426352139896</v>
      </c>
      <c r="U33" s="50">
        <f t="shared" ref="U33:U56" si="21">U5/V5*100</f>
        <v>2.7346993437792957</v>
      </c>
      <c r="V33" s="84">
        <f t="shared" ref="V33:V56" si="22">V5/V5*100</f>
        <v>100</v>
      </c>
      <c r="W33" s="50"/>
      <c r="X33" s="268"/>
      <c r="Y33" s="268"/>
      <c r="AQ33" s="5" t="s">
        <v>3</v>
      </c>
      <c r="AR33" s="10">
        <v>8.48</v>
      </c>
      <c r="AS33" s="11">
        <v>9</v>
      </c>
      <c r="AT33" s="10">
        <v>8.06</v>
      </c>
      <c r="AU33" s="10">
        <v>7.78</v>
      </c>
      <c r="AV33" s="10">
        <v>7.57</v>
      </c>
      <c r="AW33" s="10">
        <v>7.44</v>
      </c>
      <c r="AX33" s="10">
        <v>7.33</v>
      </c>
      <c r="AY33" s="10">
        <v>6.58</v>
      </c>
      <c r="AZ33" s="10">
        <v>6.88</v>
      </c>
      <c r="BA33" s="10">
        <v>6.79</v>
      </c>
      <c r="BB33" s="10">
        <v>6.63</v>
      </c>
      <c r="BC33" s="10">
        <v>6.09</v>
      </c>
      <c r="BD33" s="12">
        <v>5.63</v>
      </c>
      <c r="BE33" s="10">
        <v>5.73</v>
      </c>
      <c r="BF33" s="46">
        <v>100</v>
      </c>
      <c r="BJ33" s="86">
        <f>SUM(B33:S33)</f>
        <v>93.191758021006734</v>
      </c>
    </row>
    <row r="34" spans="1:62" ht="15.75" thickBot="1">
      <c r="A34" s="5" t="s">
        <v>4</v>
      </c>
      <c r="B34" s="50">
        <f t="shared" si="2"/>
        <v>6.6726377071204652</v>
      </c>
      <c r="C34" s="50">
        <f t="shared" si="3"/>
        <v>6.7622033139274524</v>
      </c>
      <c r="D34" s="50">
        <f t="shared" si="4"/>
        <v>6.1650992685475439</v>
      </c>
      <c r="E34" s="50">
        <f t="shared" si="5"/>
        <v>6.2397372742200332</v>
      </c>
      <c r="F34" s="50">
        <f t="shared" si="6"/>
        <v>5.6575608299746234</v>
      </c>
      <c r="G34" s="50">
        <f t="shared" si="7"/>
        <v>5.8665472458575909</v>
      </c>
      <c r="H34" s="50">
        <f t="shared" si="8"/>
        <v>5.4336468129571571</v>
      </c>
      <c r="I34" s="50">
        <f t="shared" si="9"/>
        <v>4.4932079414838038</v>
      </c>
      <c r="J34" s="50">
        <f t="shared" si="10"/>
        <v>5.3590088072846696</v>
      </c>
      <c r="K34" s="50">
        <f t="shared" si="11"/>
        <v>5.5232124197641435</v>
      </c>
      <c r="L34" s="50">
        <f t="shared" si="12"/>
        <v>4.463352739214808</v>
      </c>
      <c r="M34" s="50">
        <f t="shared" si="13"/>
        <v>4.4036423346768174</v>
      </c>
      <c r="N34" s="50">
        <f t="shared" si="14"/>
        <v>4.7021943573667713</v>
      </c>
      <c r="O34" s="50">
        <f t="shared" si="15"/>
        <v>4.4036423346768174</v>
      </c>
      <c r="P34" s="50">
        <f t="shared" si="16"/>
        <v>4.2245111210628457</v>
      </c>
      <c r="Q34" s="50">
        <f t="shared" si="17"/>
        <v>4.2543663233318405</v>
      </c>
      <c r="R34" s="50">
        <f t="shared" si="18"/>
        <v>3.8214658904314072</v>
      </c>
      <c r="S34" s="50">
        <f t="shared" si="19"/>
        <v>3.9856695029108824</v>
      </c>
      <c r="T34" s="50">
        <f t="shared" si="20"/>
        <v>4.6723391550977755</v>
      </c>
      <c r="U34" s="50">
        <f t="shared" si="21"/>
        <v>2.8959546200925512</v>
      </c>
      <c r="V34" s="84">
        <f t="shared" si="22"/>
        <v>100</v>
      </c>
      <c r="W34" s="50"/>
      <c r="X34" s="268"/>
      <c r="Y34" s="268"/>
      <c r="AQ34" s="5" t="s">
        <v>4</v>
      </c>
      <c r="AR34" s="10">
        <v>8.76</v>
      </c>
      <c r="AS34" s="11">
        <v>8.8800000000000008</v>
      </c>
      <c r="AT34" s="10">
        <v>8.1</v>
      </c>
      <c r="AU34" s="10">
        <v>8.19</v>
      </c>
      <c r="AV34" s="10">
        <v>7.43</v>
      </c>
      <c r="AW34" s="10">
        <v>7.7</v>
      </c>
      <c r="AX34" s="10">
        <v>7.14</v>
      </c>
      <c r="AY34" s="10">
        <v>5.9</v>
      </c>
      <c r="AZ34" s="10">
        <v>7.04</v>
      </c>
      <c r="BA34" s="10">
        <v>7.25</v>
      </c>
      <c r="BB34" s="10">
        <v>5.86</v>
      </c>
      <c r="BC34" s="10">
        <v>5.78</v>
      </c>
      <c r="BD34" s="10">
        <v>6.18</v>
      </c>
      <c r="BE34" s="12">
        <v>5.78</v>
      </c>
      <c r="BF34" s="47">
        <v>100</v>
      </c>
      <c r="BJ34" s="86">
        <f t="shared" ref="BJ34:BJ56" si="23">SUM(B34:S34)</f>
        <v>92.431706224809673</v>
      </c>
    </row>
    <row r="35" spans="1:62" ht="15.75" thickBot="1">
      <c r="A35" s="5" t="s">
        <v>5</v>
      </c>
      <c r="B35" s="50">
        <f t="shared" si="2"/>
        <v>6.8471172232141733</v>
      </c>
      <c r="C35" s="50">
        <f t="shared" si="3"/>
        <v>6.8411655206473423</v>
      </c>
      <c r="D35" s="50">
        <f t="shared" si="4"/>
        <v>6.4710202737783176</v>
      </c>
      <c r="E35" s="50">
        <f t="shared" si="5"/>
        <v>6.1577327812179465</v>
      </c>
      <c r="F35" s="50">
        <f t="shared" si="6"/>
        <v>5.9078879053805924</v>
      </c>
      <c r="G35" s="50">
        <f t="shared" si="7"/>
        <v>5.846977928047715</v>
      </c>
      <c r="H35" s="50">
        <f t="shared" si="8"/>
        <v>5.6589294533297876</v>
      </c>
      <c r="I35" s="50">
        <f t="shared" si="9"/>
        <v>5.2966353885701984</v>
      </c>
      <c r="J35" s="50">
        <f t="shared" si="10"/>
        <v>5.0779419772315721</v>
      </c>
      <c r="K35" s="50">
        <f t="shared" si="11"/>
        <v>4.9794223049551087</v>
      </c>
      <c r="L35" s="50">
        <f t="shared" si="12"/>
        <v>4.7018450277957173</v>
      </c>
      <c r="M35" s="50">
        <f t="shared" si="13"/>
        <v>4.5096176980840585</v>
      </c>
      <c r="N35" s="50">
        <f t="shared" si="14"/>
        <v>4.3051070673302183</v>
      </c>
      <c r="O35" s="50">
        <f t="shared" si="15"/>
        <v>4.2011422203649538</v>
      </c>
      <c r="P35" s="50">
        <f t="shared" si="16"/>
        <v>4.1502361686231311</v>
      </c>
      <c r="Q35" s="50">
        <f t="shared" si="17"/>
        <v>4.1516291202877076</v>
      </c>
      <c r="R35" s="50">
        <f t="shared" si="18"/>
        <v>4.1221238713925716</v>
      </c>
      <c r="S35" s="50">
        <f t="shared" si="19"/>
        <v>4.1222505033620784</v>
      </c>
      <c r="T35" s="50">
        <f t="shared" si="20"/>
        <v>4.1231369271486278</v>
      </c>
      <c r="U35" s="50">
        <f t="shared" si="21"/>
        <v>2.528080639238182</v>
      </c>
      <c r="V35" s="84">
        <f t="shared" si="22"/>
        <v>100</v>
      </c>
      <c r="W35" s="50"/>
      <c r="X35" s="268"/>
      <c r="Y35" s="268"/>
      <c r="AQ35" s="5" t="s">
        <v>5</v>
      </c>
      <c r="AR35" s="11">
        <v>8.92</v>
      </c>
      <c r="AS35" s="10">
        <v>8.91</v>
      </c>
      <c r="AT35" s="10">
        <v>8.43</v>
      </c>
      <c r="AU35" s="10">
        <v>8.02</v>
      </c>
      <c r="AV35" s="10">
        <v>7.69</v>
      </c>
      <c r="AW35" s="10">
        <v>7.61</v>
      </c>
      <c r="AX35" s="10">
        <v>7.37</v>
      </c>
      <c r="AY35" s="10">
        <v>6.9</v>
      </c>
      <c r="AZ35" s="10">
        <v>6.61</v>
      </c>
      <c r="BA35" s="10">
        <v>6.48</v>
      </c>
      <c r="BB35" s="10">
        <v>6.12</v>
      </c>
      <c r="BC35" s="10">
        <v>5.87</v>
      </c>
      <c r="BD35" s="10">
        <v>5.61</v>
      </c>
      <c r="BE35" s="12">
        <v>5.47</v>
      </c>
      <c r="BF35" s="47">
        <v>100</v>
      </c>
      <c r="BJ35" s="86">
        <f t="shared" si="23"/>
        <v>93.348782433613209</v>
      </c>
    </row>
    <row r="36" spans="1:62" ht="15.75" thickBot="1">
      <c r="A36" s="5" t="s">
        <v>6</v>
      </c>
      <c r="B36" s="50">
        <f t="shared" si="2"/>
        <v>6.7041658788680918</v>
      </c>
      <c r="C36" s="50">
        <f t="shared" si="3"/>
        <v>6.3165689796432849</v>
      </c>
      <c r="D36" s="50">
        <f t="shared" si="4"/>
        <v>5.6280330245162915</v>
      </c>
      <c r="E36" s="50">
        <f t="shared" si="5"/>
        <v>5.3649083002457933</v>
      </c>
      <c r="F36" s="50">
        <f t="shared" si="6"/>
        <v>5.4893804752001003</v>
      </c>
      <c r="G36" s="50">
        <f t="shared" si="7"/>
        <v>5.2782504569231739</v>
      </c>
      <c r="H36" s="50">
        <f t="shared" si="8"/>
        <v>4.9221655007247751</v>
      </c>
      <c r="I36" s="50">
        <f t="shared" si="9"/>
        <v>4.8102981029810294</v>
      </c>
      <c r="J36" s="50">
        <f t="shared" si="10"/>
        <v>4.2777462658347511</v>
      </c>
      <c r="K36" s="50">
        <f t="shared" si="11"/>
        <v>4.128064536459318</v>
      </c>
      <c r="L36" s="50">
        <f t="shared" si="12"/>
        <v>4.712611079599168</v>
      </c>
      <c r="M36" s="50">
        <f t="shared" si="13"/>
        <v>5.1427491019096241</v>
      </c>
      <c r="N36" s="50">
        <f t="shared" si="14"/>
        <v>4.993067372534191</v>
      </c>
      <c r="O36" s="50">
        <f t="shared" si="15"/>
        <v>4.7299426482636919</v>
      </c>
      <c r="P36" s="50">
        <f t="shared" si="16"/>
        <v>4.8087225058297092</v>
      </c>
      <c r="Q36" s="50">
        <f t="shared" si="17"/>
        <v>4.8922291548496881</v>
      </c>
      <c r="R36" s="50">
        <f t="shared" si="18"/>
        <v>4.7441230226255753</v>
      </c>
      <c r="S36" s="50">
        <f t="shared" si="19"/>
        <v>4.8827755719417656</v>
      </c>
      <c r="T36" s="50">
        <f t="shared" si="20"/>
        <v>4.8355076574021556</v>
      </c>
      <c r="U36" s="50">
        <f t="shared" si="21"/>
        <v>3.3386903636478227</v>
      </c>
      <c r="V36" s="84">
        <f t="shared" si="22"/>
        <v>100</v>
      </c>
      <c r="W36" s="50"/>
      <c r="X36" s="268"/>
      <c r="Y36" s="268"/>
      <c r="AQ36" s="5" t="s">
        <v>6</v>
      </c>
      <c r="AR36" s="11">
        <v>9.25</v>
      </c>
      <c r="AS36" s="10">
        <v>8.7100000000000009</v>
      </c>
      <c r="AT36" s="10">
        <v>7.76</v>
      </c>
      <c r="AU36" s="10">
        <v>7.4</v>
      </c>
      <c r="AV36" s="10">
        <v>7.57</v>
      </c>
      <c r="AW36" s="10">
        <v>7.28</v>
      </c>
      <c r="AX36" s="10">
        <v>6.79</v>
      </c>
      <c r="AY36" s="10">
        <v>6.64</v>
      </c>
      <c r="AZ36" s="10">
        <v>5.9</v>
      </c>
      <c r="BA36" s="12">
        <v>5.69</v>
      </c>
      <c r="BB36" s="10">
        <v>6.5</v>
      </c>
      <c r="BC36" s="10">
        <v>7.09</v>
      </c>
      <c r="BD36" s="12">
        <v>6.89</v>
      </c>
      <c r="BE36" s="10">
        <v>6.52</v>
      </c>
      <c r="BF36" s="47">
        <v>100</v>
      </c>
      <c r="BJ36" s="86">
        <f t="shared" si="23"/>
        <v>91.825801978950011</v>
      </c>
    </row>
    <row r="37" spans="1:62" ht="15.75" thickBot="1">
      <c r="A37" s="5" t="s">
        <v>7</v>
      </c>
      <c r="B37" s="50">
        <f t="shared" si="2"/>
        <v>6.7686362704472449</v>
      </c>
      <c r="C37" s="50">
        <f t="shared" si="3"/>
        <v>6.4440275094276327</v>
      </c>
      <c r="D37" s="50">
        <f t="shared" si="4"/>
        <v>5.9681417468610798</v>
      </c>
      <c r="E37" s="50">
        <f t="shared" si="5"/>
        <v>5.8693612817852552</v>
      </c>
      <c r="F37" s="50">
        <f t="shared" si="6"/>
        <v>5.7087653684387094</v>
      </c>
      <c r="G37" s="50">
        <f t="shared" si="7"/>
        <v>5.9830520057404497</v>
      </c>
      <c r="H37" s="50">
        <f t="shared" si="8"/>
        <v>5.7087653684387094</v>
      </c>
      <c r="I37" s="50">
        <f t="shared" si="9"/>
        <v>5.2011953057534965</v>
      </c>
      <c r="J37" s="50">
        <f t="shared" si="10"/>
        <v>4.8591912427079516</v>
      </c>
      <c r="K37" s="50">
        <f t="shared" si="11"/>
        <v>4.8616762858545135</v>
      </c>
      <c r="L37" s="50">
        <f t="shared" si="12"/>
        <v>4.8346514416356552</v>
      </c>
      <c r="M37" s="50">
        <f t="shared" si="13"/>
        <v>4.4622056000447312</v>
      </c>
      <c r="N37" s="50">
        <f t="shared" si="14"/>
        <v>4.2848356454588936</v>
      </c>
      <c r="O37" s="50">
        <f t="shared" si="15"/>
        <v>4.3357790299634074</v>
      </c>
      <c r="P37" s="50">
        <f t="shared" si="16"/>
        <v>4.307511664171269</v>
      </c>
      <c r="Q37" s="50">
        <f t="shared" si="17"/>
        <v>4.3593869398557432</v>
      </c>
      <c r="R37" s="50">
        <f t="shared" si="18"/>
        <v>4.3003671651249045</v>
      </c>
      <c r="S37" s="50">
        <f t="shared" si="19"/>
        <v>4.3817523281747972</v>
      </c>
      <c r="T37" s="50">
        <f t="shared" si="20"/>
        <v>4.304405360238067</v>
      </c>
      <c r="U37" s="50">
        <f t="shared" si="21"/>
        <v>3.0562924398774873</v>
      </c>
      <c r="V37" s="84">
        <f t="shared" si="22"/>
        <v>100</v>
      </c>
      <c r="W37" s="50"/>
      <c r="X37" s="268"/>
      <c r="Y37" s="268"/>
      <c r="AQ37" s="5" t="s">
        <v>7</v>
      </c>
      <c r="AR37" s="11">
        <v>8.99</v>
      </c>
      <c r="AS37" s="10">
        <v>8.56</v>
      </c>
      <c r="AT37" s="10">
        <v>7.93</v>
      </c>
      <c r="AU37" s="10">
        <v>7.8</v>
      </c>
      <c r="AV37" s="10">
        <v>7.58</v>
      </c>
      <c r="AW37" s="10">
        <v>7.95</v>
      </c>
      <c r="AX37" s="10">
        <v>7.58</v>
      </c>
      <c r="AY37" s="10">
        <v>6.91</v>
      </c>
      <c r="AZ37" s="10">
        <v>6.45</v>
      </c>
      <c r="BA37" s="10">
        <v>6.46</v>
      </c>
      <c r="BB37" s="10">
        <v>6.42</v>
      </c>
      <c r="BC37" s="10">
        <v>5.93</v>
      </c>
      <c r="BD37" s="12">
        <v>5.69</v>
      </c>
      <c r="BE37" s="10">
        <v>5.76</v>
      </c>
      <c r="BF37" s="47">
        <v>100</v>
      </c>
      <c r="BJ37" s="86">
        <f t="shared" si="23"/>
        <v>92.639302199884455</v>
      </c>
    </row>
    <row r="38" spans="1:62" ht="15.75" thickBot="1">
      <c r="A38" s="5" t="s">
        <v>8</v>
      </c>
      <c r="B38" s="50">
        <f t="shared" si="2"/>
        <v>7.0342273034868397</v>
      </c>
      <c r="C38" s="50">
        <f t="shared" si="3"/>
        <v>7.0033598081466444</v>
      </c>
      <c r="D38" s="50">
        <f t="shared" si="4"/>
        <v>6.6044567914425816</v>
      </c>
      <c r="E38" s="50">
        <f t="shared" si="5"/>
        <v>6.2957818380406261</v>
      </c>
      <c r="F38" s="50">
        <f t="shared" si="6"/>
        <v>5.9538649665800003</v>
      </c>
      <c r="G38" s="50">
        <f t="shared" si="7"/>
        <v>6.013225534541915</v>
      </c>
      <c r="H38" s="50">
        <f t="shared" si="8"/>
        <v>5.9621754460946681</v>
      </c>
      <c r="I38" s="50">
        <f t="shared" si="9"/>
        <v>5.6641853949258589</v>
      </c>
      <c r="J38" s="50">
        <f t="shared" si="10"/>
        <v>5.3353278484168536</v>
      </c>
      <c r="K38" s="50">
        <f t="shared" si="11"/>
        <v>4.6693022758841751</v>
      </c>
      <c r="L38" s="50">
        <f t="shared" si="12"/>
        <v>4.2787097386947792</v>
      </c>
      <c r="M38" s="50">
        <f t="shared" si="13"/>
        <v>4.2027282117035298</v>
      </c>
      <c r="N38" s="50">
        <f t="shared" si="14"/>
        <v>3.9225463309232942</v>
      </c>
      <c r="O38" s="50">
        <f t="shared" si="15"/>
        <v>3.9367928672341539</v>
      </c>
      <c r="P38" s="50">
        <f t="shared" si="16"/>
        <v>4.2003537889850531</v>
      </c>
      <c r="Q38" s="50">
        <f t="shared" si="17"/>
        <v>4.1018152461682753</v>
      </c>
      <c r="R38" s="50">
        <f t="shared" si="18"/>
        <v>4.1172489938383734</v>
      </c>
      <c r="S38" s="50">
        <f t="shared" si="19"/>
        <v>3.9783452648074937</v>
      </c>
      <c r="T38" s="50">
        <f t="shared" si="20"/>
        <v>3.9427289240303449</v>
      </c>
      <c r="U38" s="50">
        <f t="shared" si="21"/>
        <v>2.7828234260545406</v>
      </c>
      <c r="V38" s="84">
        <f t="shared" si="22"/>
        <v>100</v>
      </c>
      <c r="W38" s="50"/>
      <c r="X38" s="268"/>
      <c r="Y38" s="268"/>
      <c r="AQ38" s="5" t="s">
        <v>8</v>
      </c>
      <c r="AR38" s="11">
        <v>9.15</v>
      </c>
      <c r="AS38" s="10">
        <v>9.11</v>
      </c>
      <c r="AT38" s="10">
        <v>8.59</v>
      </c>
      <c r="AU38" s="10">
        <v>8.19</v>
      </c>
      <c r="AV38" s="10">
        <v>7.74</v>
      </c>
      <c r="AW38" s="10">
        <v>7.82</v>
      </c>
      <c r="AX38" s="10">
        <v>7.76</v>
      </c>
      <c r="AY38" s="10">
        <v>7.37</v>
      </c>
      <c r="AZ38" s="10">
        <v>6.94</v>
      </c>
      <c r="BA38" s="10">
        <v>6.07</v>
      </c>
      <c r="BB38" s="10">
        <v>5.57</v>
      </c>
      <c r="BC38" s="10">
        <v>5.47</v>
      </c>
      <c r="BD38" s="12">
        <v>5.0999999999999996</v>
      </c>
      <c r="BE38" s="10">
        <v>5.12</v>
      </c>
      <c r="BF38" s="47">
        <v>100</v>
      </c>
      <c r="BJ38" s="86">
        <f t="shared" si="23"/>
        <v>93.274447649915118</v>
      </c>
    </row>
    <row r="39" spans="1:62" ht="15.75" thickBot="1">
      <c r="A39" s="5" t="s">
        <v>9</v>
      </c>
      <c r="B39" s="50">
        <f t="shared" si="2"/>
        <v>5.7123087568232496</v>
      </c>
      <c r="C39" s="50">
        <f t="shared" si="3"/>
        <v>5.7963294489780228</v>
      </c>
      <c r="D39" s="50">
        <f t="shared" si="4"/>
        <v>5.5030807587123416</v>
      </c>
      <c r="E39" s="50">
        <f t="shared" si="5"/>
        <v>5.3394326132082721</v>
      </c>
      <c r="F39" s="50">
        <f t="shared" si="6"/>
        <v>5.4240024602137309</v>
      </c>
      <c r="G39" s="50">
        <f t="shared" si="7"/>
        <v>5.5382266691561686</v>
      </c>
      <c r="H39" s="50">
        <f t="shared" si="8"/>
        <v>5.4844094937890588</v>
      </c>
      <c r="I39" s="50">
        <f t="shared" si="9"/>
        <v>5.1774319322562574</v>
      </c>
      <c r="J39" s="50">
        <f t="shared" si="10"/>
        <v>5.3015409285110211</v>
      </c>
      <c r="K39" s="50">
        <f t="shared" si="11"/>
        <v>5.3279003613438913</v>
      </c>
      <c r="L39" s="50">
        <f t="shared" si="12"/>
        <v>5.1027468725631255</v>
      </c>
      <c r="M39" s="50">
        <f t="shared" si="13"/>
        <v>4.815538885654977</v>
      </c>
      <c r="N39" s="50">
        <f t="shared" si="14"/>
        <v>4.8177355050577155</v>
      </c>
      <c r="O39" s="50">
        <f t="shared" si="15"/>
        <v>4.6057617326933853</v>
      </c>
      <c r="P39" s="50">
        <f t="shared" si="16"/>
        <v>4.6211380685125594</v>
      </c>
      <c r="Q39" s="50">
        <f t="shared" si="17"/>
        <v>4.5481004733714814</v>
      </c>
      <c r="R39" s="50">
        <f t="shared" si="18"/>
        <v>4.7666641039440298</v>
      </c>
      <c r="S39" s="50">
        <f t="shared" si="19"/>
        <v>4.5502970927742208</v>
      </c>
      <c r="T39" s="50">
        <f t="shared" si="20"/>
        <v>4.4201473931619235</v>
      </c>
      <c r="U39" s="50">
        <f t="shared" si="21"/>
        <v>3.1472064492745666</v>
      </c>
      <c r="V39" s="84">
        <f t="shared" si="22"/>
        <v>100</v>
      </c>
      <c r="W39" s="50"/>
      <c r="X39" s="268"/>
      <c r="Y39" s="268"/>
      <c r="AQ39" s="5" t="s">
        <v>9</v>
      </c>
      <c r="AR39" s="10">
        <v>7.72</v>
      </c>
      <c r="AS39" s="11">
        <v>7.84</v>
      </c>
      <c r="AT39" s="10">
        <v>7.44</v>
      </c>
      <c r="AU39" s="10">
        <v>7.22</v>
      </c>
      <c r="AV39" s="10">
        <v>7.34</v>
      </c>
      <c r="AW39" s="10">
        <v>7.49</v>
      </c>
      <c r="AX39" s="10">
        <v>7.42</v>
      </c>
      <c r="AY39" s="10">
        <v>7</v>
      </c>
      <c r="AZ39" s="10">
        <v>7.17</v>
      </c>
      <c r="BA39" s="10">
        <v>7.21</v>
      </c>
      <c r="BB39" s="10">
        <v>6.9</v>
      </c>
      <c r="BC39" s="13">
        <v>6.51</v>
      </c>
      <c r="BD39" s="10">
        <v>6.52</v>
      </c>
      <c r="BE39" s="12">
        <v>6.23</v>
      </c>
      <c r="BF39" s="47">
        <v>100</v>
      </c>
      <c r="BJ39" s="86">
        <f t="shared" si="23"/>
        <v>92.432646157563497</v>
      </c>
    </row>
    <row r="40" spans="1:62" ht="15.75" thickBot="1">
      <c r="A40" s="5" t="s">
        <v>10</v>
      </c>
      <c r="B40" s="50">
        <f t="shared" si="2"/>
        <v>6.6611676512330327</v>
      </c>
      <c r="C40" s="50">
        <f t="shared" si="3"/>
        <v>6.6162859811496988</v>
      </c>
      <c r="D40" s="50">
        <f t="shared" si="4"/>
        <v>6.4178362182947399</v>
      </c>
      <c r="E40" s="50">
        <f t="shared" si="5"/>
        <v>6.2819781899343754</v>
      </c>
      <c r="F40" s="50">
        <f t="shared" si="6"/>
        <v>5.8831378352478803</v>
      </c>
      <c r="G40" s="50">
        <f t="shared" si="7"/>
        <v>5.8103567486262566</v>
      </c>
      <c r="H40" s="50">
        <f t="shared" si="8"/>
        <v>5.5978359756911171</v>
      </c>
      <c r="I40" s="50">
        <f t="shared" si="9"/>
        <v>5.2751731583352539</v>
      </c>
      <c r="J40" s="50">
        <f t="shared" si="10"/>
        <v>4.9517825301131744</v>
      </c>
      <c r="K40" s="50">
        <f t="shared" si="11"/>
        <v>4.8891907956185792</v>
      </c>
      <c r="L40" s="50">
        <f t="shared" si="12"/>
        <v>4.9527529446014631</v>
      </c>
      <c r="M40" s="50">
        <f t="shared" si="13"/>
        <v>4.4447409599825329</v>
      </c>
      <c r="N40" s="50">
        <f t="shared" si="14"/>
        <v>4.3998592898991982</v>
      </c>
      <c r="O40" s="50">
        <f t="shared" si="15"/>
        <v>4.234646223268113</v>
      </c>
      <c r="P40" s="50">
        <f t="shared" si="16"/>
        <v>4.217663969723068</v>
      </c>
      <c r="Q40" s="50">
        <f t="shared" si="17"/>
        <v>4.2227586457865822</v>
      </c>
      <c r="R40" s="50">
        <f t="shared" si="18"/>
        <v>4.2120840864154099</v>
      </c>
      <c r="S40" s="50">
        <f t="shared" si="19"/>
        <v>4.0264923155302705</v>
      </c>
      <c r="T40" s="50">
        <f t="shared" si="20"/>
        <v>4.0677349312825237</v>
      </c>
      <c r="U40" s="50">
        <f t="shared" si="21"/>
        <v>2.8365215492667306</v>
      </c>
      <c r="V40" s="84">
        <f t="shared" si="22"/>
        <v>100</v>
      </c>
      <c r="W40" s="50"/>
      <c r="X40" s="268"/>
      <c r="Y40" s="268"/>
      <c r="AQ40" s="5" t="s">
        <v>10</v>
      </c>
      <c r="AR40" s="11">
        <v>8.7200000000000006</v>
      </c>
      <c r="AS40" s="10">
        <v>8.66</v>
      </c>
      <c r="AT40" s="10">
        <v>8.4</v>
      </c>
      <c r="AU40" s="10">
        <v>8.2200000000000006</v>
      </c>
      <c r="AV40" s="10">
        <v>7.7</v>
      </c>
      <c r="AW40" s="10">
        <v>7.6</v>
      </c>
      <c r="AX40" s="10">
        <v>7.33</v>
      </c>
      <c r="AY40" s="10">
        <v>6.9</v>
      </c>
      <c r="AZ40" s="10">
        <v>6.48</v>
      </c>
      <c r="BA40" s="10">
        <v>6.4</v>
      </c>
      <c r="BB40" s="10">
        <v>6.48</v>
      </c>
      <c r="BC40" s="10">
        <v>5.82</v>
      </c>
      <c r="BD40" s="10">
        <v>5.76</v>
      </c>
      <c r="BE40" s="12">
        <v>5.54</v>
      </c>
      <c r="BF40" s="47">
        <v>100</v>
      </c>
      <c r="BJ40" s="86">
        <f t="shared" si="23"/>
        <v>93.095743519450764</v>
      </c>
    </row>
    <row r="41" spans="1:62" s="111" customFormat="1" ht="15.75" thickBot="1">
      <c r="A41" s="88" t="s">
        <v>11</v>
      </c>
      <c r="B41" s="51">
        <f t="shared" si="2"/>
        <v>6.6599046403462969</v>
      </c>
      <c r="C41" s="51">
        <f t="shared" si="3"/>
        <v>6.6434551943485545</v>
      </c>
      <c r="D41" s="51">
        <f t="shared" si="4"/>
        <v>6.2426825888505748</v>
      </c>
      <c r="E41" s="51">
        <f t="shared" si="5"/>
        <v>6.0244564141527448</v>
      </c>
      <c r="F41" s="51">
        <f t="shared" si="6"/>
        <v>5.8050519123777127</v>
      </c>
      <c r="G41" s="51">
        <f t="shared" si="7"/>
        <v>5.8043449161313916</v>
      </c>
      <c r="H41" s="51">
        <f t="shared" si="8"/>
        <v>5.6220341507466829</v>
      </c>
      <c r="I41" s="51">
        <f t="shared" si="9"/>
        <v>5.2327148844391065</v>
      </c>
      <c r="J41" s="51">
        <f t="shared" si="10"/>
        <v>5.0488015942294027</v>
      </c>
      <c r="K41" s="51">
        <f t="shared" si="11"/>
        <v>4.9645747747509965</v>
      </c>
      <c r="L41" s="51">
        <f t="shared" si="12"/>
        <v>4.833450537599945</v>
      </c>
      <c r="M41" s="51">
        <f t="shared" si="13"/>
        <v>4.5408483577891197</v>
      </c>
      <c r="N41" s="51">
        <f t="shared" si="14"/>
        <v>4.3714520571705444</v>
      </c>
      <c r="O41" s="51">
        <f t="shared" si="15"/>
        <v>4.2907130858406566</v>
      </c>
      <c r="P41" s="51">
        <f t="shared" si="16"/>
        <v>4.263093099151039</v>
      </c>
      <c r="Q41" s="51">
        <f t="shared" si="17"/>
        <v>4.2540906802812151</v>
      </c>
      <c r="R41" s="51">
        <f t="shared" si="18"/>
        <v>4.2417889455952249</v>
      </c>
      <c r="S41" s="51">
        <f t="shared" si="19"/>
        <v>4.1991335054005088</v>
      </c>
      <c r="T41" s="51">
        <f t="shared" si="20"/>
        <v>4.1751427661086735</v>
      </c>
      <c r="U41" s="51">
        <f t="shared" si="21"/>
        <v>2.7822658946896097</v>
      </c>
      <c r="V41" s="82">
        <f t="shared" si="22"/>
        <v>100</v>
      </c>
      <c r="W41" s="51"/>
      <c r="X41" s="269"/>
      <c r="Y41" s="269"/>
      <c r="AQ41" s="88" t="s">
        <v>11</v>
      </c>
      <c r="AR41" s="22">
        <v>8.75</v>
      </c>
      <c r="AS41" s="23">
        <v>8.73</v>
      </c>
      <c r="AT41" s="23">
        <v>8.1999999999999993</v>
      </c>
      <c r="AU41" s="23">
        <v>7.92</v>
      </c>
      <c r="AV41" s="23">
        <v>7.63</v>
      </c>
      <c r="AW41" s="23">
        <v>7.63</v>
      </c>
      <c r="AX41" s="23">
        <v>7.39</v>
      </c>
      <c r="AY41" s="23">
        <v>6.88</v>
      </c>
      <c r="AZ41" s="23">
        <v>6.64</v>
      </c>
      <c r="BA41" s="23">
        <v>6.53</v>
      </c>
      <c r="BB41" s="23">
        <v>6.35</v>
      </c>
      <c r="BC41" s="23">
        <v>5.97</v>
      </c>
      <c r="BD41" s="23">
        <v>5.75</v>
      </c>
      <c r="BE41" s="24">
        <v>5.64</v>
      </c>
      <c r="BF41" s="47">
        <v>100</v>
      </c>
      <c r="BJ41" s="86">
        <f t="shared" si="23"/>
        <v>93.042591339201692</v>
      </c>
    </row>
    <row r="42" spans="1:62" ht="15.75" thickBot="1">
      <c r="A42" s="5" t="s">
        <v>12</v>
      </c>
      <c r="B42" s="50">
        <f t="shared" si="2"/>
        <v>6.137796190710584</v>
      </c>
      <c r="C42" s="50">
        <f t="shared" si="3"/>
        <v>6.0817370140968325</v>
      </c>
      <c r="D42" s="50">
        <f t="shared" si="4"/>
        <v>6.2343273582454843</v>
      </c>
      <c r="E42" s="50">
        <f t="shared" si="5"/>
        <v>5.79815961825068</v>
      </c>
      <c r="F42" s="50">
        <f t="shared" si="6"/>
        <v>5.7790174603825699</v>
      </c>
      <c r="G42" s="50">
        <f t="shared" si="7"/>
        <v>5.6950654251609993</v>
      </c>
      <c r="H42" s="50">
        <f t="shared" si="8"/>
        <v>5.5263409765235103</v>
      </c>
      <c r="I42" s="50">
        <f t="shared" si="9"/>
        <v>5.1418570627726048</v>
      </c>
      <c r="J42" s="50">
        <f t="shared" si="10"/>
        <v>5.0212614682035088</v>
      </c>
      <c r="K42" s="50">
        <f t="shared" si="11"/>
        <v>5.1588115454557881</v>
      </c>
      <c r="L42" s="50">
        <f t="shared" si="12"/>
        <v>5.1060338816194273</v>
      </c>
      <c r="M42" s="50">
        <f t="shared" si="13"/>
        <v>4.6698661416246221</v>
      </c>
      <c r="N42" s="50">
        <f t="shared" si="14"/>
        <v>4.4385194908186012</v>
      </c>
      <c r="O42" s="50">
        <f t="shared" si="15"/>
        <v>4.5541928162216117</v>
      </c>
      <c r="P42" s="50">
        <f t="shared" si="16"/>
        <v>4.3378864323119624</v>
      </c>
      <c r="Q42" s="50">
        <f t="shared" si="17"/>
        <v>4.5139942846985797</v>
      </c>
      <c r="R42" s="50">
        <f t="shared" si="18"/>
        <v>4.4024228502673068</v>
      </c>
      <c r="S42" s="50">
        <f t="shared" si="19"/>
        <v>4.3269480563873284</v>
      </c>
      <c r="T42" s="50">
        <f t="shared" si="20"/>
        <v>4.2454571557488006</v>
      </c>
      <c r="U42" s="50">
        <f t="shared" si="21"/>
        <v>2.8303047704991999</v>
      </c>
      <c r="V42" s="84">
        <f t="shared" si="22"/>
        <v>100</v>
      </c>
      <c r="W42" s="50"/>
      <c r="X42" s="268"/>
      <c r="Y42" s="268"/>
      <c r="AQ42" s="5" t="s">
        <v>12</v>
      </c>
      <c r="AR42" s="11">
        <v>8.15</v>
      </c>
      <c r="AS42" s="10">
        <v>8.07</v>
      </c>
      <c r="AT42" s="10">
        <v>8.27</v>
      </c>
      <c r="AU42" s="10">
        <v>7.7</v>
      </c>
      <c r="AV42" s="10">
        <v>7.67</v>
      </c>
      <c r="AW42" s="10">
        <v>7.56</v>
      </c>
      <c r="AX42" s="10">
        <v>7.33</v>
      </c>
      <c r="AY42" s="10">
        <v>6.82</v>
      </c>
      <c r="AZ42" s="10">
        <v>6.66</v>
      </c>
      <c r="BA42" s="10">
        <v>6.85</v>
      </c>
      <c r="BB42" s="10">
        <v>6.78</v>
      </c>
      <c r="BC42" s="10">
        <v>6.2</v>
      </c>
      <c r="BD42" s="12">
        <v>5.89</v>
      </c>
      <c r="BE42" s="10">
        <v>6.04</v>
      </c>
      <c r="BF42" s="47">
        <v>100</v>
      </c>
      <c r="BJ42" s="86">
        <f t="shared" si="23"/>
        <v>92.924238073752008</v>
      </c>
    </row>
    <row r="43" spans="1:62" ht="15.75" thickBot="1">
      <c r="A43" s="5" t="s">
        <v>13</v>
      </c>
      <c r="B43" s="50">
        <f t="shared" si="2"/>
        <v>7.0752881051901237</v>
      </c>
      <c r="C43" s="50">
        <f t="shared" si="3"/>
        <v>6.9652919973600929</v>
      </c>
      <c r="D43" s="50">
        <f t="shared" si="4"/>
        <v>6.5337688051038194</v>
      </c>
      <c r="E43" s="50">
        <f t="shared" si="5"/>
        <v>6.296854111316061</v>
      </c>
      <c r="F43" s="50">
        <f t="shared" si="6"/>
        <v>5.8619464234342482</v>
      </c>
      <c r="G43" s="50">
        <f t="shared" si="7"/>
        <v>6.0599394175283026</v>
      </c>
      <c r="H43" s="50">
        <f t="shared" si="8"/>
        <v>6.0464014350261452</v>
      </c>
      <c r="I43" s="50">
        <f t="shared" si="9"/>
        <v>5.6047247558932529</v>
      </c>
      <c r="J43" s="50">
        <f t="shared" si="10"/>
        <v>5.2019697764540647</v>
      </c>
      <c r="K43" s="50">
        <f t="shared" si="11"/>
        <v>4.9295178785981424</v>
      </c>
      <c r="L43" s="50">
        <f t="shared" si="12"/>
        <v>4.8330597532702688</v>
      </c>
      <c r="M43" s="50">
        <f t="shared" si="13"/>
        <v>3.9987815815748053</v>
      </c>
      <c r="N43" s="50">
        <f t="shared" si="14"/>
        <v>4.0647792462728241</v>
      </c>
      <c r="O43" s="50">
        <f t="shared" si="15"/>
        <v>3.821095561233987</v>
      </c>
      <c r="P43" s="50">
        <f t="shared" si="16"/>
        <v>3.8667862521787693</v>
      </c>
      <c r="Q43" s="50">
        <f t="shared" si="17"/>
        <v>4.0309342900174299</v>
      </c>
      <c r="R43" s="50">
        <f t="shared" si="18"/>
        <v>3.9953970859492665</v>
      </c>
      <c r="S43" s="50">
        <f t="shared" si="19"/>
        <v>4.0360110334557397</v>
      </c>
      <c r="T43" s="50">
        <f t="shared" si="20"/>
        <v>3.9023234562469327</v>
      </c>
      <c r="U43" s="50">
        <f t="shared" si="21"/>
        <v>2.8751290338957238</v>
      </c>
      <c r="V43" s="84">
        <f t="shared" si="22"/>
        <v>100</v>
      </c>
      <c r="W43" s="50"/>
      <c r="X43" s="268"/>
      <c r="Y43" s="268"/>
      <c r="AQ43" s="5" t="s">
        <v>13</v>
      </c>
      <c r="AR43" s="11">
        <v>9.15</v>
      </c>
      <c r="AS43" s="10">
        <v>9.01</v>
      </c>
      <c r="AT43" s="10">
        <v>8.4499999999999993</v>
      </c>
      <c r="AU43" s="10">
        <v>8.15</v>
      </c>
      <c r="AV43" s="10">
        <v>7.58</v>
      </c>
      <c r="AW43" s="10">
        <v>7.84</v>
      </c>
      <c r="AX43" s="10">
        <v>7.82</v>
      </c>
      <c r="AY43" s="10">
        <v>7.25</v>
      </c>
      <c r="AZ43" s="10">
        <v>6.73</v>
      </c>
      <c r="BA43" s="11">
        <v>6.38</v>
      </c>
      <c r="BB43" s="10">
        <v>6.25</v>
      </c>
      <c r="BC43" s="12">
        <v>5.17</v>
      </c>
      <c r="BD43" s="10">
        <v>5.26</v>
      </c>
      <c r="BE43" s="12">
        <v>4.9400000000000004</v>
      </c>
      <c r="BF43" s="47">
        <v>100</v>
      </c>
      <c r="BJ43" s="86">
        <f t="shared" si="23"/>
        <v>93.222547509857336</v>
      </c>
    </row>
    <row r="44" spans="1:62" ht="15.75" thickBot="1">
      <c r="A44" s="5" t="s">
        <v>14</v>
      </c>
      <c r="B44" s="50">
        <f t="shared" si="2"/>
        <v>6.4749713858587743</v>
      </c>
      <c r="C44" s="50">
        <f t="shared" si="3"/>
        <v>6.7054417478373942</v>
      </c>
      <c r="D44" s="50">
        <f t="shared" si="4"/>
        <v>6.544268217669913</v>
      </c>
      <c r="E44" s="50">
        <f t="shared" si="5"/>
        <v>5.9151464187553042</v>
      </c>
      <c r="F44" s="50">
        <f t="shared" si="6"/>
        <v>5.6161578410533117</v>
      </c>
      <c r="G44" s="50">
        <f t="shared" si="7"/>
        <v>5.8995740969999924</v>
      </c>
      <c r="H44" s="50">
        <f t="shared" si="8"/>
        <v>5.5663264114363136</v>
      </c>
      <c r="I44" s="50">
        <f t="shared" si="9"/>
        <v>5.387244711250224</v>
      </c>
      <c r="J44" s="50">
        <f t="shared" si="10"/>
        <v>5.1521026527450111</v>
      </c>
      <c r="K44" s="50">
        <f t="shared" si="11"/>
        <v>5.2385290384869938</v>
      </c>
      <c r="L44" s="50">
        <f t="shared" si="12"/>
        <v>5.0882561335482315</v>
      </c>
      <c r="M44" s="50">
        <f t="shared" si="13"/>
        <v>4.268373393131049</v>
      </c>
      <c r="N44" s="50">
        <f t="shared" si="14"/>
        <v>4.3205406710113445</v>
      </c>
      <c r="O44" s="50">
        <f t="shared" si="15"/>
        <v>4.2216564278651125</v>
      </c>
      <c r="P44" s="50">
        <f t="shared" si="16"/>
        <v>4.1523595960539739</v>
      </c>
      <c r="Q44" s="50">
        <f t="shared" si="17"/>
        <v>4.0371244150646639</v>
      </c>
      <c r="R44" s="50">
        <f t="shared" si="18"/>
        <v>4.2699306253065803</v>
      </c>
      <c r="S44" s="50">
        <f t="shared" si="19"/>
        <v>4.0612615137853973</v>
      </c>
      <c r="T44" s="50">
        <f t="shared" si="20"/>
        <v>4.2037482578465033</v>
      </c>
      <c r="U44" s="50">
        <f t="shared" si="21"/>
        <v>2.8769864442939119</v>
      </c>
      <c r="V44" s="84">
        <f t="shared" si="22"/>
        <v>100</v>
      </c>
      <c r="W44" s="50"/>
      <c r="X44" s="268"/>
      <c r="Y44" s="268"/>
      <c r="AQ44" s="5" t="s">
        <v>14</v>
      </c>
      <c r="AR44" s="10">
        <v>8.48</v>
      </c>
      <c r="AS44" s="11">
        <v>8.7799999999999994</v>
      </c>
      <c r="AT44" s="10">
        <v>8.57</v>
      </c>
      <c r="AU44" s="10">
        <v>7.74</v>
      </c>
      <c r="AV44" s="10">
        <v>7.35</v>
      </c>
      <c r="AW44" s="10">
        <v>7.72</v>
      </c>
      <c r="AX44" s="10">
        <v>7.29</v>
      </c>
      <c r="AY44" s="10">
        <v>7.05</v>
      </c>
      <c r="AZ44" s="10">
        <v>6.74</v>
      </c>
      <c r="BA44" s="10">
        <v>6.86</v>
      </c>
      <c r="BB44" s="10">
        <v>6.66</v>
      </c>
      <c r="BC44" s="12">
        <v>5.59</v>
      </c>
      <c r="BD44" s="10">
        <v>5.66</v>
      </c>
      <c r="BE44" s="12">
        <v>5.53</v>
      </c>
      <c r="BF44" s="47">
        <v>100</v>
      </c>
      <c r="BJ44" s="86">
        <f t="shared" si="23"/>
        <v>92.919265297859596</v>
      </c>
    </row>
    <row r="45" spans="1:62" ht="15.75" thickBot="1">
      <c r="A45" s="5" t="s">
        <v>15</v>
      </c>
      <c r="B45" s="50">
        <f t="shared" si="2"/>
        <v>6.4582620344385884</v>
      </c>
      <c r="C45" s="50">
        <f t="shared" si="3"/>
        <v>6.3692810137969476</v>
      </c>
      <c r="D45" s="50">
        <f t="shared" si="4"/>
        <v>6.1340191064741028</v>
      </c>
      <c r="E45" s="50">
        <f t="shared" si="5"/>
        <v>6.4455504600612112</v>
      </c>
      <c r="F45" s="50">
        <f t="shared" si="6"/>
        <v>6.378863585250663</v>
      </c>
      <c r="G45" s="50">
        <f t="shared" si="7"/>
        <v>6.1297167274540678</v>
      </c>
      <c r="H45" s="50">
        <f t="shared" si="8"/>
        <v>5.8201410006942478</v>
      </c>
      <c r="I45" s="50">
        <f t="shared" si="9"/>
        <v>5.4239310054855334</v>
      </c>
      <c r="J45" s="50">
        <f t="shared" si="10"/>
        <v>5.512129775396259</v>
      </c>
      <c r="K45" s="50">
        <f t="shared" si="11"/>
        <v>5.4385982066901999</v>
      </c>
      <c r="L45" s="50">
        <f t="shared" si="12"/>
        <v>5.2590716639450861</v>
      </c>
      <c r="M45" s="50">
        <f t="shared" si="13"/>
        <v>4.6436359013972952</v>
      </c>
      <c r="N45" s="50">
        <f t="shared" si="14"/>
        <v>4.3352335507338493</v>
      </c>
      <c r="O45" s="50">
        <f t="shared" si="15"/>
        <v>4.0264400747049445</v>
      </c>
      <c r="P45" s="50">
        <f t="shared" si="16"/>
        <v>3.9556463835570899</v>
      </c>
      <c r="Q45" s="50">
        <f t="shared" si="17"/>
        <v>3.8993243309311718</v>
      </c>
      <c r="R45" s="50">
        <f t="shared" si="18"/>
        <v>3.8310729546587923</v>
      </c>
      <c r="S45" s="50">
        <f t="shared" si="19"/>
        <v>3.640008213632675</v>
      </c>
      <c r="T45" s="50">
        <f t="shared" si="20"/>
        <v>3.6980903304031525</v>
      </c>
      <c r="U45" s="50">
        <f t="shared" si="21"/>
        <v>2.6009836802941262</v>
      </c>
      <c r="V45" s="84">
        <f t="shared" si="22"/>
        <v>100</v>
      </c>
      <c r="W45" s="50"/>
      <c r="X45" s="268"/>
      <c r="Y45" s="268"/>
      <c r="AQ45" s="5" t="s">
        <v>15</v>
      </c>
      <c r="AR45" s="11">
        <v>8.24</v>
      </c>
      <c r="AS45" s="10">
        <v>8.1300000000000008</v>
      </c>
      <c r="AT45" s="10">
        <v>7.83</v>
      </c>
      <c r="AU45" s="10">
        <v>8.2200000000000006</v>
      </c>
      <c r="AV45" s="10">
        <v>8.14</v>
      </c>
      <c r="AW45" s="10">
        <v>7.82</v>
      </c>
      <c r="AX45" s="10">
        <v>7.43</v>
      </c>
      <c r="AY45" s="10">
        <v>6.92</v>
      </c>
      <c r="AZ45" s="10">
        <v>7.03</v>
      </c>
      <c r="BA45" s="10">
        <v>6.94</v>
      </c>
      <c r="BB45" s="10">
        <v>6.71</v>
      </c>
      <c r="BC45" s="10">
        <v>5.92</v>
      </c>
      <c r="BD45" s="13">
        <v>5.53</v>
      </c>
      <c r="BE45" s="12">
        <v>5.14</v>
      </c>
      <c r="BF45" s="47">
        <v>100</v>
      </c>
      <c r="BJ45" s="86">
        <f t="shared" si="23"/>
        <v>93.700925989302718</v>
      </c>
    </row>
    <row r="46" spans="1:62" s="111" customFormat="1" ht="15.75" thickBot="1">
      <c r="A46" s="88" t="s">
        <v>16</v>
      </c>
      <c r="B46" s="51">
        <f t="shared" si="2"/>
        <v>6.3844457219723525</v>
      </c>
      <c r="C46" s="51">
        <f t="shared" si="3"/>
        <v>6.3441472313340022</v>
      </c>
      <c r="D46" s="51">
        <f t="shared" si="4"/>
        <v>6.2401602170294472</v>
      </c>
      <c r="E46" s="51">
        <f t="shared" si="5"/>
        <v>6.1509211351962696</v>
      </c>
      <c r="F46" s="51">
        <f t="shared" si="6"/>
        <v>6.0521005940504775</v>
      </c>
      <c r="G46" s="51">
        <f t="shared" si="7"/>
        <v>5.9487711308752198</v>
      </c>
      <c r="H46" s="51">
        <f t="shared" si="8"/>
        <v>5.7011561627570551</v>
      </c>
      <c r="I46" s="51">
        <f t="shared" si="9"/>
        <v>5.3326457227238393</v>
      </c>
      <c r="J46" s="51">
        <f t="shared" si="10"/>
        <v>5.2828597086484876</v>
      </c>
      <c r="K46" s="51">
        <f t="shared" si="11"/>
        <v>5.2900927710707562</v>
      </c>
      <c r="L46" s="51">
        <f t="shared" si="12"/>
        <v>5.1622460443602778</v>
      </c>
      <c r="M46" s="51">
        <f t="shared" si="13"/>
        <v>4.5715772585002572</v>
      </c>
      <c r="N46" s="51">
        <f t="shared" si="14"/>
        <v>4.353927834702918</v>
      </c>
      <c r="O46" s="51">
        <f t="shared" si="15"/>
        <v>4.2198813402019244</v>
      </c>
      <c r="P46" s="51">
        <f t="shared" si="16"/>
        <v>4.1057492513310718</v>
      </c>
      <c r="Q46" s="51">
        <f t="shared" si="17"/>
        <v>4.134399693393302</v>
      </c>
      <c r="R46" s="51">
        <f t="shared" si="18"/>
        <v>4.0894044089742581</v>
      </c>
      <c r="S46" s="51">
        <f t="shared" si="19"/>
        <v>3.9487824031802932</v>
      </c>
      <c r="T46" s="51">
        <f t="shared" si="20"/>
        <v>3.9584577983685221</v>
      </c>
      <c r="U46" s="51">
        <f t="shared" si="21"/>
        <v>2.7282735713292676</v>
      </c>
      <c r="V46" s="82">
        <f t="shared" si="22"/>
        <v>100</v>
      </c>
      <c r="W46" s="51"/>
      <c r="X46" s="269"/>
      <c r="Y46" s="269"/>
      <c r="AQ46" s="88" t="s">
        <v>16</v>
      </c>
      <c r="AR46" s="22">
        <v>8.2899999999999991</v>
      </c>
      <c r="AS46" s="23">
        <v>8.24</v>
      </c>
      <c r="AT46" s="23">
        <v>8.1</v>
      </c>
      <c r="AU46" s="23">
        <v>7.98</v>
      </c>
      <c r="AV46" s="23">
        <v>7.86</v>
      </c>
      <c r="AW46" s="23">
        <v>7.72</v>
      </c>
      <c r="AX46" s="23">
        <v>7.4</v>
      </c>
      <c r="AY46" s="23">
        <v>6.92</v>
      </c>
      <c r="AZ46" s="23">
        <v>6.86</v>
      </c>
      <c r="BA46" s="23">
        <v>6.87</v>
      </c>
      <c r="BB46" s="23">
        <v>6.7</v>
      </c>
      <c r="BC46" s="23">
        <v>5.93</v>
      </c>
      <c r="BD46" s="23">
        <v>5.65</v>
      </c>
      <c r="BE46" s="24">
        <v>5.48</v>
      </c>
      <c r="BF46" s="47">
        <v>100</v>
      </c>
      <c r="BJ46" s="86">
        <f t="shared" si="23"/>
        <v>93.313268630302218</v>
      </c>
    </row>
    <row r="47" spans="1:62" ht="15.75" thickBot="1">
      <c r="A47" s="5" t="s">
        <v>17</v>
      </c>
      <c r="B47" s="50">
        <f t="shared" si="2"/>
        <v>7.0141440579856038</v>
      </c>
      <c r="C47" s="50">
        <f t="shared" si="3"/>
        <v>6.9147329742789543</v>
      </c>
      <c r="D47" s="50">
        <f t="shared" si="4"/>
        <v>6.6517340313081998</v>
      </c>
      <c r="E47" s="50">
        <f t="shared" si="5"/>
        <v>6.2628982735189007</v>
      </c>
      <c r="F47" s="50">
        <f t="shared" si="6"/>
        <v>6.057784265364675</v>
      </c>
      <c r="G47" s="50">
        <f t="shared" si="7"/>
        <v>5.8702874112850454</v>
      </c>
      <c r="H47" s="50">
        <f t="shared" si="8"/>
        <v>5.3518397342326471</v>
      </c>
      <c r="I47" s="50">
        <f t="shared" si="9"/>
        <v>5.0095635979262099</v>
      </c>
      <c r="J47" s="50">
        <f t="shared" si="10"/>
        <v>4.8484924749584737</v>
      </c>
      <c r="K47" s="50">
        <f t="shared" si="11"/>
        <v>5.1580510394120909</v>
      </c>
      <c r="L47" s="50">
        <f t="shared" si="12"/>
        <v>5.106457945336488</v>
      </c>
      <c r="M47" s="50">
        <f t="shared" si="13"/>
        <v>4.619469471988725</v>
      </c>
      <c r="N47" s="50">
        <f t="shared" si="14"/>
        <v>4.5339004379121155</v>
      </c>
      <c r="O47" s="50">
        <f t="shared" si="15"/>
        <v>4.3149443801278506</v>
      </c>
      <c r="P47" s="50">
        <f t="shared" si="16"/>
        <v>4.0481703327125382</v>
      </c>
      <c r="Q47" s="50">
        <f t="shared" si="17"/>
        <v>3.8216640660391605</v>
      </c>
      <c r="R47" s="50">
        <f t="shared" si="18"/>
        <v>3.7071525645542862</v>
      </c>
      <c r="S47" s="50">
        <f t="shared" si="19"/>
        <v>3.9575678260431872</v>
      </c>
      <c r="T47" s="50">
        <f t="shared" si="20"/>
        <v>3.9764433482659687</v>
      </c>
      <c r="U47" s="50">
        <f t="shared" si="21"/>
        <v>2.7747017667488798</v>
      </c>
      <c r="V47" s="84">
        <f t="shared" si="22"/>
        <v>100</v>
      </c>
      <c r="W47" s="50"/>
      <c r="X47" s="268"/>
      <c r="Y47" s="268"/>
      <c r="AQ47" s="5" t="s">
        <v>17</v>
      </c>
      <c r="AR47" s="11">
        <v>9.0299999999999994</v>
      </c>
      <c r="AS47" s="10">
        <v>8.9</v>
      </c>
      <c r="AT47" s="10">
        <v>8.56</v>
      </c>
      <c r="AU47" s="10">
        <v>8.06</v>
      </c>
      <c r="AV47" s="10">
        <v>7.79</v>
      </c>
      <c r="AW47" s="10">
        <v>7.55</v>
      </c>
      <c r="AX47" s="10">
        <v>6.89</v>
      </c>
      <c r="AY47" s="10">
        <v>6.45</v>
      </c>
      <c r="AZ47" s="10">
        <v>6.24</v>
      </c>
      <c r="BA47" s="10">
        <v>6.64</v>
      </c>
      <c r="BB47" s="10">
        <v>6.57</v>
      </c>
      <c r="BC47" s="10">
        <v>5.94</v>
      </c>
      <c r="BD47" s="10">
        <v>5.83</v>
      </c>
      <c r="BE47" s="12">
        <v>5.55</v>
      </c>
      <c r="BF47" s="47">
        <v>100</v>
      </c>
      <c r="BJ47" s="86">
        <f t="shared" si="23"/>
        <v>93.248854884985178</v>
      </c>
    </row>
    <row r="48" spans="1:62" ht="15.75" thickBot="1">
      <c r="A48" s="5" t="s">
        <v>18</v>
      </c>
      <c r="B48" s="50">
        <f t="shared" si="2"/>
        <v>8.8252883383169589</v>
      </c>
      <c r="C48" s="50">
        <f t="shared" si="3"/>
        <v>7.4925245621529264</v>
      </c>
      <c r="D48" s="50">
        <f t="shared" si="4"/>
        <v>6.3477146518581797</v>
      </c>
      <c r="E48" s="50">
        <f t="shared" si="5"/>
        <v>4.8526270824434006</v>
      </c>
      <c r="F48" s="50">
        <f t="shared" si="6"/>
        <v>4.7159333618111923</v>
      </c>
      <c r="G48" s="50">
        <f t="shared" si="7"/>
        <v>4.7586501495087568</v>
      </c>
      <c r="H48" s="50">
        <f t="shared" si="8"/>
        <v>4.3741990602306702</v>
      </c>
      <c r="I48" s="50">
        <f t="shared" si="9"/>
        <v>4.9295173002990174</v>
      </c>
      <c r="J48" s="50">
        <f t="shared" si="10"/>
        <v>4.5279794959419046</v>
      </c>
      <c r="K48" s="50">
        <f t="shared" si="11"/>
        <v>5.6129859034600598</v>
      </c>
      <c r="L48" s="50">
        <f t="shared" si="12"/>
        <v>5.4592054677488253</v>
      </c>
      <c r="M48" s="50">
        <f t="shared" si="13"/>
        <v>4.9636907304570697</v>
      </c>
      <c r="N48" s="50">
        <f t="shared" si="14"/>
        <v>4.3314822725331057</v>
      </c>
      <c r="O48" s="50">
        <f t="shared" si="15"/>
        <v>4.365655702691158</v>
      </c>
      <c r="P48" s="50">
        <f t="shared" si="16"/>
        <v>3.938487825715506</v>
      </c>
      <c r="Q48" s="50">
        <f t="shared" si="17"/>
        <v>4.0922682614267414</v>
      </c>
      <c r="R48" s="50">
        <f t="shared" si="18"/>
        <v>4.3571123451516449</v>
      </c>
      <c r="S48" s="50">
        <f t="shared" si="19"/>
        <v>4.0837249038872283</v>
      </c>
      <c r="T48" s="50">
        <f t="shared" si="20"/>
        <v>4.7415634344297315</v>
      </c>
      <c r="U48" s="50">
        <f t="shared" si="21"/>
        <v>3.2293891499359249</v>
      </c>
      <c r="V48" s="84">
        <f t="shared" si="22"/>
        <v>100</v>
      </c>
      <c r="W48" s="50"/>
      <c r="X48" s="268"/>
      <c r="Y48" s="268"/>
      <c r="AQ48" s="5" t="s">
        <v>18</v>
      </c>
      <c r="AR48" s="11">
        <v>11.68</v>
      </c>
      <c r="AS48" s="10">
        <v>9.92</v>
      </c>
      <c r="AT48" s="10">
        <v>8.4</v>
      </c>
      <c r="AU48" s="10">
        <v>6.42</v>
      </c>
      <c r="AV48" s="10">
        <v>6.24</v>
      </c>
      <c r="AW48" s="10">
        <v>6.3</v>
      </c>
      <c r="AX48" s="10">
        <v>5.79</v>
      </c>
      <c r="AY48" s="10">
        <v>6.52</v>
      </c>
      <c r="AZ48" s="10">
        <v>5.99</v>
      </c>
      <c r="BA48" s="10">
        <v>7.43</v>
      </c>
      <c r="BB48" s="10">
        <v>7.23</v>
      </c>
      <c r="BC48" s="10">
        <v>6.57</v>
      </c>
      <c r="BD48" s="12">
        <v>5.73</v>
      </c>
      <c r="BE48" s="10">
        <v>5.78</v>
      </c>
      <c r="BF48" s="47">
        <v>100</v>
      </c>
      <c r="BJ48" s="86">
        <f t="shared" si="23"/>
        <v>92.029047415634352</v>
      </c>
    </row>
    <row r="49" spans="1:62" ht="15.75" thickBot="1">
      <c r="A49" s="5" t="s">
        <v>19</v>
      </c>
      <c r="B49" s="50">
        <f t="shared" si="2"/>
        <v>4.9997090090789165</v>
      </c>
      <c r="C49" s="50">
        <f t="shared" si="3"/>
        <v>5.9323349111507726</v>
      </c>
      <c r="D49" s="50">
        <f t="shared" si="4"/>
        <v>5.5220377124233719</v>
      </c>
      <c r="E49" s="50">
        <f t="shared" si="5"/>
        <v>4.9565453557848995</v>
      </c>
      <c r="F49" s="50">
        <f t="shared" si="6"/>
        <v>5.581205866376969</v>
      </c>
      <c r="G49" s="50">
        <f t="shared" si="7"/>
        <v>5.3193140374020329</v>
      </c>
      <c r="H49" s="50">
        <f t="shared" si="8"/>
        <v>5.4696593466283856</v>
      </c>
      <c r="I49" s="50">
        <f t="shared" si="9"/>
        <v>5.5913905486148829</v>
      </c>
      <c r="J49" s="50">
        <f t="shared" si="10"/>
        <v>5.6961472802048583</v>
      </c>
      <c r="K49" s="50">
        <f t="shared" si="11"/>
        <v>5.3973966012260419</v>
      </c>
      <c r="L49" s="50">
        <f t="shared" si="12"/>
        <v>4.9589702801272599</v>
      </c>
      <c r="M49" s="50">
        <f t="shared" si="13"/>
        <v>4.7033832544424614</v>
      </c>
      <c r="N49" s="50">
        <f t="shared" si="14"/>
        <v>4.4148172577015599</v>
      </c>
      <c r="O49" s="50">
        <f t="shared" si="15"/>
        <v>4.453131062310856</v>
      </c>
      <c r="P49" s="50">
        <f t="shared" si="16"/>
        <v>4.4186971366493371</v>
      </c>
      <c r="Q49" s="50">
        <f t="shared" si="17"/>
        <v>4.7431520136571734</v>
      </c>
      <c r="R49" s="50">
        <f t="shared" si="18"/>
        <v>4.8120198649802122</v>
      </c>
      <c r="S49" s="50">
        <f t="shared" si="19"/>
        <v>4.7145379064173198</v>
      </c>
      <c r="T49" s="50">
        <f t="shared" si="20"/>
        <v>4.8779778070924182</v>
      </c>
      <c r="U49" s="50">
        <f t="shared" si="21"/>
        <v>3.4375727477302704</v>
      </c>
      <c r="V49" s="84">
        <f t="shared" si="22"/>
        <v>100</v>
      </c>
      <c r="W49" s="50"/>
      <c r="X49" s="268"/>
      <c r="Y49" s="268"/>
      <c r="AQ49" s="5" t="s">
        <v>19</v>
      </c>
      <c r="AR49" s="10">
        <v>6.85</v>
      </c>
      <c r="AS49" s="11">
        <v>8.1300000000000008</v>
      </c>
      <c r="AT49" s="10">
        <v>7.56</v>
      </c>
      <c r="AU49" s="10">
        <v>6.79</v>
      </c>
      <c r="AV49" s="10">
        <v>7.65</v>
      </c>
      <c r="AW49" s="10">
        <v>7.29</v>
      </c>
      <c r="AX49" s="10">
        <v>7.49</v>
      </c>
      <c r="AY49" s="10">
        <v>7.66</v>
      </c>
      <c r="AZ49" s="10">
        <v>7.8</v>
      </c>
      <c r="BA49" s="10">
        <v>7.39</v>
      </c>
      <c r="BB49" s="10">
        <v>6.79</v>
      </c>
      <c r="BC49" s="10">
        <v>6.44</v>
      </c>
      <c r="BD49" s="12">
        <v>6.05</v>
      </c>
      <c r="BE49" s="10">
        <v>6.1</v>
      </c>
      <c r="BF49" s="47">
        <v>100</v>
      </c>
      <c r="BJ49" s="86">
        <f t="shared" si="23"/>
        <v>91.684449445177307</v>
      </c>
    </row>
    <row r="50" spans="1:62" ht="15.75" thickBot="1">
      <c r="A50" s="5" t="s">
        <v>20</v>
      </c>
      <c r="B50" s="50">
        <f t="shared" si="2"/>
        <v>5.2257907815331723</v>
      </c>
      <c r="C50" s="50">
        <f t="shared" si="3"/>
        <v>5.3948769687797773</v>
      </c>
      <c r="D50" s="50">
        <f t="shared" si="4"/>
        <v>5.1515236440408803</v>
      </c>
      <c r="E50" s="50">
        <f t="shared" si="5"/>
        <v>4.9165779197728074</v>
      </c>
      <c r="F50" s="50">
        <f t="shared" si="6"/>
        <v>5.247743960540328</v>
      </c>
      <c r="G50" s="50">
        <f t="shared" si="7"/>
        <v>5.4102909029762909</v>
      </c>
      <c r="H50" s="50">
        <f t="shared" si="8"/>
        <v>5.500439063580143</v>
      </c>
      <c r="I50" s="50">
        <f t="shared" si="9"/>
        <v>5.6162771145115187</v>
      </c>
      <c r="J50" s="50">
        <f t="shared" si="10"/>
        <v>5.984343179567662</v>
      </c>
      <c r="K50" s="50">
        <f t="shared" si="11"/>
        <v>5.8288025708573885</v>
      </c>
      <c r="L50" s="50">
        <f t="shared" si="12"/>
        <v>5.6522429609700504</v>
      </c>
      <c r="M50" s="50">
        <f t="shared" si="13"/>
        <v>4.8049436690768461</v>
      </c>
      <c r="N50" s="50">
        <f t="shared" si="14"/>
        <v>4.7652411112979465</v>
      </c>
      <c r="O50" s="50">
        <f t="shared" si="15"/>
        <v>4.4368776040207019</v>
      </c>
      <c r="P50" s="50">
        <f t="shared" si="16"/>
        <v>4.4485548268968476</v>
      </c>
      <c r="Q50" s="50">
        <f t="shared" si="17"/>
        <v>4.6026941688619845</v>
      </c>
      <c r="R50" s="50">
        <f t="shared" si="18"/>
        <v>4.5709321226388653</v>
      </c>
      <c r="S50" s="50">
        <f t="shared" si="19"/>
        <v>4.5274928535395995</v>
      </c>
      <c r="T50" s="50">
        <f t="shared" si="20"/>
        <v>4.5209536087289584</v>
      </c>
      <c r="U50" s="50">
        <f t="shared" si="21"/>
        <v>3.393400967808232</v>
      </c>
      <c r="V50" s="84">
        <f t="shared" si="22"/>
        <v>100</v>
      </c>
      <c r="W50" s="50"/>
      <c r="X50" s="268"/>
      <c r="Y50" s="268"/>
      <c r="AQ50" s="5" t="s">
        <v>20</v>
      </c>
      <c r="AR50" s="10">
        <v>7.07</v>
      </c>
      <c r="AS50" s="10">
        <v>7.3</v>
      </c>
      <c r="AT50" s="10">
        <v>6.97</v>
      </c>
      <c r="AU50" s="10">
        <v>6.65</v>
      </c>
      <c r="AV50" s="10">
        <v>7.1</v>
      </c>
      <c r="AW50" s="10">
        <v>7.32</v>
      </c>
      <c r="AX50" s="10">
        <v>7.44</v>
      </c>
      <c r="AY50" s="10">
        <v>7.6</v>
      </c>
      <c r="AZ50" s="11">
        <v>8.09</v>
      </c>
      <c r="BA50" s="10">
        <v>7.88</v>
      </c>
      <c r="BB50" s="10">
        <v>7.64</v>
      </c>
      <c r="BC50" s="10">
        <v>6.5</v>
      </c>
      <c r="BD50" s="10">
        <v>6.45</v>
      </c>
      <c r="BE50" s="12">
        <v>6</v>
      </c>
      <c r="BF50" s="47">
        <v>100</v>
      </c>
      <c r="BJ50" s="86">
        <f t="shared" si="23"/>
        <v>92.085645423462822</v>
      </c>
    </row>
    <row r="51" spans="1:62" ht="15.75" thickBot="1">
      <c r="A51" s="5" t="s">
        <v>21</v>
      </c>
      <c r="B51" s="50">
        <f t="shared" si="2"/>
        <v>4.9457111834961998</v>
      </c>
      <c r="C51" s="50">
        <f t="shared" si="3"/>
        <v>4.9837133550488595</v>
      </c>
      <c r="D51" s="50">
        <f t="shared" si="4"/>
        <v>4.8208469055374588</v>
      </c>
      <c r="E51" s="50">
        <f t="shared" si="5"/>
        <v>4.5331161780673179</v>
      </c>
      <c r="F51" s="50">
        <f t="shared" si="6"/>
        <v>4.8262757871878392</v>
      </c>
      <c r="G51" s="50">
        <f t="shared" si="7"/>
        <v>5</v>
      </c>
      <c r="H51" s="50">
        <f t="shared" si="8"/>
        <v>4.8859934853420199</v>
      </c>
      <c r="I51" s="50">
        <f t="shared" si="9"/>
        <v>5.1791530944625404</v>
      </c>
      <c r="J51" s="50">
        <f t="shared" si="10"/>
        <v>5.1140065146579801</v>
      </c>
      <c r="K51" s="50">
        <f t="shared" si="11"/>
        <v>6.2269272529858855</v>
      </c>
      <c r="L51" s="50">
        <f t="shared" si="12"/>
        <v>5.7220412595005428</v>
      </c>
      <c r="M51" s="50">
        <f t="shared" si="13"/>
        <v>5.1520086862106407</v>
      </c>
      <c r="N51" s="50">
        <f t="shared" si="14"/>
        <v>4.8208469055374588</v>
      </c>
      <c r="O51" s="50">
        <f t="shared" si="15"/>
        <v>5.0814332247557008</v>
      </c>
      <c r="P51" s="50">
        <f t="shared" si="16"/>
        <v>5.0814332247557008</v>
      </c>
      <c r="Q51" s="50">
        <f t="shared" si="17"/>
        <v>5.1302931596091206</v>
      </c>
      <c r="R51" s="50">
        <f t="shared" si="18"/>
        <v>4.6036916395222578</v>
      </c>
      <c r="S51" s="50">
        <f t="shared" si="19"/>
        <v>5.3148751357220414</v>
      </c>
      <c r="T51" s="50">
        <f t="shared" si="20"/>
        <v>4.9022801302931596</v>
      </c>
      <c r="U51" s="50">
        <f t="shared" si="21"/>
        <v>3.6753528773072746</v>
      </c>
      <c r="V51" s="84">
        <f t="shared" si="22"/>
        <v>100</v>
      </c>
      <c r="W51" s="50"/>
      <c r="X51" s="268"/>
      <c r="Y51" s="268"/>
      <c r="AQ51" s="5" t="s">
        <v>21</v>
      </c>
      <c r="AR51" s="10">
        <v>6.94</v>
      </c>
      <c r="AS51" s="10">
        <v>6.99</v>
      </c>
      <c r="AT51" s="13">
        <v>6.76</v>
      </c>
      <c r="AU51" s="12">
        <v>6.36</v>
      </c>
      <c r="AV51" s="10">
        <v>6.77</v>
      </c>
      <c r="AW51" s="10">
        <v>7.01</v>
      </c>
      <c r="AX51" s="10">
        <v>6.85</v>
      </c>
      <c r="AY51" s="10">
        <v>7.26</v>
      </c>
      <c r="AZ51" s="10">
        <v>7.17</v>
      </c>
      <c r="BA51" s="11">
        <v>8.73</v>
      </c>
      <c r="BB51" s="10">
        <v>8.0299999999999994</v>
      </c>
      <c r="BC51" s="10">
        <v>7.23</v>
      </c>
      <c r="BD51" s="12">
        <v>6.76</v>
      </c>
      <c r="BE51" s="10">
        <v>7.13</v>
      </c>
      <c r="BF51" s="47">
        <v>100</v>
      </c>
      <c r="BJ51" s="86">
        <f t="shared" si="23"/>
        <v>91.422366992399574</v>
      </c>
    </row>
    <row r="52" spans="1:62" ht="15.75" thickBot="1">
      <c r="A52" s="5" t="s">
        <v>22</v>
      </c>
      <c r="B52" s="50">
        <f t="shared" si="2"/>
        <v>6.6099269413271076</v>
      </c>
      <c r="C52" s="50">
        <f t="shared" si="3"/>
        <v>7.0874444528131351</v>
      </c>
      <c r="D52" s="50">
        <f t="shared" si="4"/>
        <v>6.6581306017925739</v>
      </c>
      <c r="E52" s="50">
        <f t="shared" si="5"/>
        <v>6.1052948708292538</v>
      </c>
      <c r="F52" s="50">
        <f t="shared" si="6"/>
        <v>5.9064547714092042</v>
      </c>
      <c r="G52" s="50">
        <f t="shared" si="7"/>
        <v>5.599156435941854</v>
      </c>
      <c r="H52" s="50">
        <f t="shared" si="8"/>
        <v>5.3114408375386013</v>
      </c>
      <c r="I52" s="50">
        <f t="shared" si="9"/>
        <v>5.0523461625367174</v>
      </c>
      <c r="J52" s="50">
        <f t="shared" si="10"/>
        <v>5.2075016946599382</v>
      </c>
      <c r="K52" s="50">
        <f t="shared" si="11"/>
        <v>5.0884989078858176</v>
      </c>
      <c r="L52" s="50">
        <f t="shared" si="12"/>
        <v>4.5025231603524896</v>
      </c>
      <c r="M52" s="50">
        <f t="shared" si="13"/>
        <v>4.1756420878210436</v>
      </c>
      <c r="N52" s="50">
        <f t="shared" si="14"/>
        <v>4.1771484522105897</v>
      </c>
      <c r="O52" s="50">
        <f t="shared" si="15"/>
        <v>4.0054229118023654</v>
      </c>
      <c r="P52" s="50">
        <f t="shared" si="16"/>
        <v>4.1168938766287564</v>
      </c>
      <c r="Q52" s="50">
        <f t="shared" si="17"/>
        <v>4.2946448745951642</v>
      </c>
      <c r="R52" s="50">
        <f t="shared" si="18"/>
        <v>4.383520373578369</v>
      </c>
      <c r="S52" s="50">
        <f t="shared" si="19"/>
        <v>4.4121412969797396</v>
      </c>
      <c r="T52" s="50">
        <f t="shared" si="20"/>
        <v>4.1741357234314984</v>
      </c>
      <c r="U52" s="50">
        <f t="shared" si="21"/>
        <v>3.1317315658657829</v>
      </c>
      <c r="V52" s="84">
        <f t="shared" si="22"/>
        <v>100</v>
      </c>
      <c r="W52" s="50"/>
      <c r="X52" s="268"/>
      <c r="Y52" s="268"/>
      <c r="AQ52" s="5" t="s">
        <v>22</v>
      </c>
      <c r="AR52" s="10">
        <v>8.76</v>
      </c>
      <c r="AS52" s="11">
        <v>9.39</v>
      </c>
      <c r="AT52" s="10">
        <v>8.82</v>
      </c>
      <c r="AU52" s="10">
        <v>8.09</v>
      </c>
      <c r="AV52" s="10">
        <v>7.82</v>
      </c>
      <c r="AW52" s="10">
        <v>7.42</v>
      </c>
      <c r="AX52" s="10">
        <v>7.04</v>
      </c>
      <c r="AY52" s="10">
        <v>6.69</v>
      </c>
      <c r="AZ52" s="10">
        <v>6.9</v>
      </c>
      <c r="BA52" s="10">
        <v>6.74</v>
      </c>
      <c r="BB52" s="10">
        <v>5.96</v>
      </c>
      <c r="BC52" s="12">
        <v>5.53</v>
      </c>
      <c r="BD52" s="10">
        <v>5.53</v>
      </c>
      <c r="BE52" s="12">
        <v>5.31</v>
      </c>
      <c r="BF52" s="47">
        <v>100</v>
      </c>
      <c r="BJ52" s="86">
        <f t="shared" si="23"/>
        <v>92.694132710702704</v>
      </c>
    </row>
    <row r="53" spans="1:62" ht="15.75" thickBot="1">
      <c r="A53" s="5" t="s">
        <v>23</v>
      </c>
      <c r="B53" s="50">
        <f t="shared" si="2"/>
        <v>6.0063775559987667</v>
      </c>
      <c r="C53" s="50">
        <f t="shared" si="3"/>
        <v>6.1687437307531683</v>
      </c>
      <c r="D53" s="50">
        <f t="shared" si="4"/>
        <v>5.7558028343825987</v>
      </c>
      <c r="E53" s="50">
        <f t="shared" si="5"/>
        <v>5.3912595477945917</v>
      </c>
      <c r="F53" s="50">
        <f t="shared" si="6"/>
        <v>5.6250512273087416</v>
      </c>
      <c r="G53" s="50">
        <f t="shared" si="7"/>
        <v>5.5434778366268427</v>
      </c>
      <c r="H53" s="50">
        <f t="shared" si="8"/>
        <v>5.5317687374859004</v>
      </c>
      <c r="I53" s="50">
        <f t="shared" si="9"/>
        <v>5.5996815125033663</v>
      </c>
      <c r="J53" s="50">
        <f t="shared" si="10"/>
        <v>5.4814196111798479</v>
      </c>
      <c r="K53" s="50">
        <f t="shared" si="11"/>
        <v>5.5637736084711431</v>
      </c>
      <c r="L53" s="50">
        <f t="shared" si="12"/>
        <v>5.1843987963046079</v>
      </c>
      <c r="M53" s="50">
        <f t="shared" si="13"/>
        <v>4.6016759623903738</v>
      </c>
      <c r="N53" s="50">
        <f t="shared" si="14"/>
        <v>4.6145559714454105</v>
      </c>
      <c r="O53" s="50">
        <f t="shared" si="15"/>
        <v>4.4361873611983871</v>
      </c>
      <c r="P53" s="50">
        <f t="shared" si="16"/>
        <v>4.2402551022399511</v>
      </c>
      <c r="Q53" s="50">
        <f t="shared" si="17"/>
        <v>4.3194866730936612</v>
      </c>
      <c r="R53" s="50">
        <f t="shared" si="18"/>
        <v>4.3151933367419817</v>
      </c>
      <c r="S53" s="50">
        <f t="shared" si="19"/>
        <v>4.3007521144681533</v>
      </c>
      <c r="T53" s="50">
        <f t="shared" si="20"/>
        <v>4.1770259668788619</v>
      </c>
      <c r="U53" s="50">
        <f t="shared" si="21"/>
        <v>3.1431125127336452</v>
      </c>
      <c r="V53" s="84">
        <f t="shared" si="22"/>
        <v>100</v>
      </c>
      <c r="W53" s="50"/>
      <c r="X53" s="268"/>
      <c r="Y53" s="268"/>
      <c r="AQ53" s="5" t="s">
        <v>23</v>
      </c>
      <c r="AR53" s="10">
        <v>7.96</v>
      </c>
      <c r="AS53" s="11">
        <v>8.17</v>
      </c>
      <c r="AT53" s="10">
        <v>7.62</v>
      </c>
      <c r="AU53" s="10">
        <v>7.14</v>
      </c>
      <c r="AV53" s="10">
        <v>7.45</v>
      </c>
      <c r="AW53" s="10">
        <v>7.34</v>
      </c>
      <c r="AX53" s="10">
        <v>7.33</v>
      </c>
      <c r="AY53" s="10">
        <v>7.42</v>
      </c>
      <c r="AZ53" s="10">
        <v>7.26</v>
      </c>
      <c r="BA53" s="10">
        <v>7.37</v>
      </c>
      <c r="BB53" s="10">
        <v>6.87</v>
      </c>
      <c r="BC53" s="12">
        <v>6.09</v>
      </c>
      <c r="BD53" s="10">
        <v>6.11</v>
      </c>
      <c r="BE53" s="12">
        <v>5.88</v>
      </c>
      <c r="BF53" s="47">
        <v>100</v>
      </c>
      <c r="BJ53" s="86">
        <f t="shared" si="23"/>
        <v>92.679861520387519</v>
      </c>
    </row>
    <row r="54" spans="1:62" ht="15.75" thickBot="1">
      <c r="A54" s="5" t="s">
        <v>24</v>
      </c>
      <c r="B54" s="50">
        <f t="shared" si="2"/>
        <v>6.0888572222155126</v>
      </c>
      <c r="C54" s="50">
        <f t="shared" si="3"/>
        <v>6.4390691608197379</v>
      </c>
      <c r="D54" s="50">
        <f t="shared" si="4"/>
        <v>5.9101283707899093</v>
      </c>
      <c r="E54" s="50">
        <f t="shared" si="5"/>
        <v>6.2796623473860906</v>
      </c>
      <c r="F54" s="50">
        <f t="shared" si="6"/>
        <v>6.1456157088168872</v>
      </c>
      <c r="G54" s="50">
        <f t="shared" si="7"/>
        <v>6.079196203219535</v>
      </c>
      <c r="H54" s="50">
        <f t="shared" si="8"/>
        <v>5.4113782651225133</v>
      </c>
      <c r="I54" s="50">
        <f t="shared" si="9"/>
        <v>5.3232214667842097</v>
      </c>
      <c r="J54" s="50">
        <f t="shared" si="10"/>
        <v>5.6335817020300212</v>
      </c>
      <c r="K54" s="50">
        <f t="shared" si="11"/>
        <v>5.0792807371357496</v>
      </c>
      <c r="L54" s="50">
        <f t="shared" si="12"/>
        <v>4.5708696124723751</v>
      </c>
      <c r="M54" s="50">
        <f t="shared" si="13"/>
        <v>4.1928822442547125</v>
      </c>
      <c r="N54" s="50">
        <f t="shared" si="14"/>
        <v>4.4247467001581988</v>
      </c>
      <c r="O54" s="50">
        <f t="shared" si="15"/>
        <v>4.2170347917446591</v>
      </c>
      <c r="P54" s="50">
        <f t="shared" si="16"/>
        <v>4.2713780235970393</v>
      </c>
      <c r="Q54" s="50">
        <f t="shared" si="17"/>
        <v>4.2363568297366161</v>
      </c>
      <c r="R54" s="50">
        <f t="shared" si="18"/>
        <v>4.1361237576533387</v>
      </c>
      <c r="S54" s="50">
        <f t="shared" si="19"/>
        <v>4.1795983431352424</v>
      </c>
      <c r="T54" s="50">
        <f t="shared" si="20"/>
        <v>4.3873102515487821</v>
      </c>
      <c r="U54" s="50">
        <f t="shared" si="21"/>
        <v>2.993708261378869</v>
      </c>
      <c r="V54" s="84">
        <f t="shared" si="22"/>
        <v>100</v>
      </c>
      <c r="W54" s="50"/>
      <c r="X54" s="268"/>
      <c r="Y54" s="268"/>
      <c r="AQ54" s="5" t="s">
        <v>24</v>
      </c>
      <c r="AR54" s="10">
        <v>8.0299999999999994</v>
      </c>
      <c r="AS54" s="11">
        <v>8.5</v>
      </c>
      <c r="AT54" s="10">
        <v>7.8</v>
      </c>
      <c r="AU54" s="10">
        <v>8.2899999999999991</v>
      </c>
      <c r="AV54" s="10">
        <v>8.11</v>
      </c>
      <c r="AW54" s="10">
        <v>8.02</v>
      </c>
      <c r="AX54" s="10">
        <v>7.14</v>
      </c>
      <c r="AY54" s="10">
        <v>7.02</v>
      </c>
      <c r="AZ54" s="10">
        <v>7.43</v>
      </c>
      <c r="BA54" s="10">
        <v>6.7</v>
      </c>
      <c r="BB54" s="10">
        <v>6.03</v>
      </c>
      <c r="BC54" s="10">
        <v>5.53</v>
      </c>
      <c r="BD54" s="10">
        <v>5.84</v>
      </c>
      <c r="BE54" s="12">
        <v>5.56</v>
      </c>
      <c r="BF54" s="47">
        <v>100</v>
      </c>
      <c r="BJ54" s="86">
        <f t="shared" si="23"/>
        <v>92.618981487072347</v>
      </c>
    </row>
    <row r="55" spans="1:62" ht="22.7" customHeight="1" thickBot="1">
      <c r="A55" s="17" t="s">
        <v>25</v>
      </c>
      <c r="B55" s="51">
        <f t="shared" si="2"/>
        <v>5.755923359849457</v>
      </c>
      <c r="C55" s="51">
        <f t="shared" si="3"/>
        <v>6.0852365067145673</v>
      </c>
      <c r="D55" s="51">
        <f t="shared" si="4"/>
        <v>5.7087717047301343</v>
      </c>
      <c r="E55" s="51">
        <f t="shared" si="5"/>
        <v>5.3665212556667523</v>
      </c>
      <c r="F55" s="51">
        <f t="shared" si="6"/>
        <v>5.6047386878795651</v>
      </c>
      <c r="G55" s="51">
        <f t="shared" si="7"/>
        <v>5.5221965614575312</v>
      </c>
      <c r="H55" s="51">
        <f t="shared" si="8"/>
        <v>5.4421135916516974</v>
      </c>
      <c r="I55" s="51">
        <f t="shared" si="9"/>
        <v>5.4715165511932256</v>
      </c>
      <c r="J55" s="51">
        <f t="shared" si="10"/>
        <v>5.5649645026088441</v>
      </c>
      <c r="K55" s="51">
        <f t="shared" si="11"/>
        <v>5.4903344452998031</v>
      </c>
      <c r="L55" s="51">
        <f t="shared" si="12"/>
        <v>5.1464801984432471</v>
      </c>
      <c r="M55" s="51">
        <f t="shared" si="13"/>
        <v>4.621076041399367</v>
      </c>
      <c r="N55" s="51">
        <f t="shared" si="14"/>
        <v>4.5508296980583358</v>
      </c>
      <c r="O55" s="51">
        <f t="shared" si="15"/>
        <v>4.391626037122573</v>
      </c>
      <c r="P55" s="51">
        <f t="shared" si="16"/>
        <v>4.31774441878368</v>
      </c>
      <c r="Q55" s="51">
        <f t="shared" si="17"/>
        <v>4.4394192113591648</v>
      </c>
      <c r="R55" s="51">
        <f t="shared" si="18"/>
        <v>4.4268026687195281</v>
      </c>
      <c r="S55" s="51">
        <f t="shared" si="19"/>
        <v>4.4291549054828501</v>
      </c>
      <c r="T55" s="51">
        <f t="shared" si="20"/>
        <v>4.433004020186468</v>
      </c>
      <c r="U55" s="51">
        <f t="shared" si="21"/>
        <v>3.2315456333932082</v>
      </c>
      <c r="V55" s="82">
        <f t="shared" si="22"/>
        <v>100</v>
      </c>
      <c r="W55" s="51"/>
      <c r="X55" s="269"/>
      <c r="Y55" s="269"/>
      <c r="AQ55" s="17" t="s">
        <v>25</v>
      </c>
      <c r="AR55" s="23">
        <v>7.7</v>
      </c>
      <c r="AS55" s="22">
        <v>8.14</v>
      </c>
      <c r="AT55" s="23">
        <v>7.64</v>
      </c>
      <c r="AU55" s="23">
        <v>7.18</v>
      </c>
      <c r="AV55" s="23">
        <v>7.5</v>
      </c>
      <c r="AW55" s="23">
        <v>7.39</v>
      </c>
      <c r="AX55" s="23">
        <v>7.28</v>
      </c>
      <c r="AY55" s="23">
        <v>7.32</v>
      </c>
      <c r="AZ55" s="23">
        <v>7.45</v>
      </c>
      <c r="BA55" s="23">
        <v>7.35</v>
      </c>
      <c r="BB55" s="23">
        <v>6.89</v>
      </c>
      <c r="BC55" s="23">
        <v>6.18</v>
      </c>
      <c r="BD55" s="23">
        <v>6.09</v>
      </c>
      <c r="BE55" s="24">
        <v>5.88</v>
      </c>
      <c r="BF55" s="47">
        <v>100</v>
      </c>
      <c r="BJ55" s="86">
        <f t="shared" si="23"/>
        <v>92.33545034642033</v>
      </c>
    </row>
    <row r="56" spans="1:62" ht="15.75" thickBot="1">
      <c r="A56" s="19" t="s">
        <v>26</v>
      </c>
      <c r="B56" s="51">
        <f t="shared" si="2"/>
        <v>6.3836167908289427</v>
      </c>
      <c r="C56" s="51">
        <f t="shared" si="3"/>
        <v>6.4394704048634859</v>
      </c>
      <c r="D56" s="51">
        <f t="shared" si="4"/>
        <v>6.1208718792824337</v>
      </c>
      <c r="E56" s="51">
        <f t="shared" si="5"/>
        <v>5.9078177590229553</v>
      </c>
      <c r="F56" s="51">
        <f t="shared" si="6"/>
        <v>5.8234064978473796</v>
      </c>
      <c r="G56" s="51">
        <f t="shared" si="7"/>
        <v>5.7776220627113313</v>
      </c>
      <c r="H56" s="51">
        <f t="shared" si="8"/>
        <v>5.6016419312636598</v>
      </c>
      <c r="I56" s="51">
        <f t="shared" si="9"/>
        <v>5.3127171545810636</v>
      </c>
      <c r="J56" s="51">
        <f t="shared" si="10"/>
        <v>5.2263891099525219</v>
      </c>
      <c r="K56" s="51">
        <f t="shared" si="11"/>
        <v>5.1679636092595684</v>
      </c>
      <c r="L56" s="51">
        <f t="shared" si="12"/>
        <v>4.9894115911534866</v>
      </c>
      <c r="M56" s="51">
        <f t="shared" si="13"/>
        <v>4.5669913390503618</v>
      </c>
      <c r="N56" s="51">
        <f t="shared" si="14"/>
        <v>4.4076314185556287</v>
      </c>
      <c r="O56" s="51">
        <f t="shared" si="15"/>
        <v>4.2953176134444648</v>
      </c>
      <c r="P56" s="51">
        <f t="shared" si="16"/>
        <v>4.2348540138901294</v>
      </c>
      <c r="Q56" s="51">
        <f t="shared" si="17"/>
        <v>4.2652313921573954</v>
      </c>
      <c r="R56" s="51">
        <f t="shared" si="18"/>
        <v>4.2444136680732782</v>
      </c>
      <c r="S56" s="51">
        <f t="shared" si="19"/>
        <v>4.1866675336674524</v>
      </c>
      <c r="T56" s="51">
        <f t="shared" si="20"/>
        <v>4.1776901934446977</v>
      </c>
      <c r="U56" s="51">
        <f t="shared" si="21"/>
        <v>2.8702740369497617</v>
      </c>
      <c r="V56" s="48">
        <f t="shared" si="22"/>
        <v>100</v>
      </c>
      <c r="W56" s="51"/>
      <c r="X56" s="269"/>
      <c r="Y56" s="269"/>
      <c r="AQ56" s="19" t="s">
        <v>26</v>
      </c>
      <c r="AR56" s="23">
        <v>8.4</v>
      </c>
      <c r="AS56" s="22">
        <v>8.4700000000000006</v>
      </c>
      <c r="AT56" s="23">
        <v>8.0500000000000007</v>
      </c>
      <c r="AU56" s="23">
        <v>7.77</v>
      </c>
      <c r="AV56" s="23">
        <v>7.66</v>
      </c>
      <c r="AW56" s="23">
        <v>7.6</v>
      </c>
      <c r="AX56" s="23">
        <v>7.37</v>
      </c>
      <c r="AY56" s="23">
        <v>6.99</v>
      </c>
      <c r="AZ56" s="23">
        <v>6.87</v>
      </c>
      <c r="BA56" s="23">
        <v>6.8</v>
      </c>
      <c r="BB56" s="23">
        <v>6.56</v>
      </c>
      <c r="BC56" s="23">
        <v>6.01</v>
      </c>
      <c r="BD56" s="23">
        <v>5.8</v>
      </c>
      <c r="BE56" s="24">
        <v>5.65</v>
      </c>
      <c r="BF56" s="48">
        <v>100</v>
      </c>
      <c r="BJ56" s="86">
        <f t="shared" si="23"/>
        <v>92.952035769605516</v>
      </c>
    </row>
    <row r="58" spans="1:62" ht="15.75">
      <c r="A58" s="2"/>
    </row>
    <row r="59" spans="1:62" ht="16.5" thickBot="1">
      <c r="A59" s="297" t="s">
        <v>28</v>
      </c>
      <c r="B59" s="297"/>
      <c r="C59" s="297"/>
      <c r="D59" s="297"/>
      <c r="E59" s="297"/>
      <c r="F59" s="297"/>
      <c r="G59" s="297"/>
      <c r="H59" s="297"/>
      <c r="I59" s="297"/>
      <c r="J59" s="297"/>
      <c r="K59" s="297"/>
      <c r="L59" s="297"/>
      <c r="M59" s="297"/>
      <c r="N59" s="297"/>
      <c r="O59" s="297"/>
      <c r="P59" s="297"/>
      <c r="Q59" s="297"/>
      <c r="R59" s="155"/>
      <c r="S59" s="155"/>
      <c r="T59" s="155"/>
      <c r="U59" s="155"/>
      <c r="V59" s="155"/>
      <c r="W59" s="155"/>
      <c r="X59" s="155"/>
      <c r="Y59" s="155"/>
    </row>
    <row r="60" spans="1:62" ht="15.75" thickBot="1">
      <c r="A60" s="3" t="s">
        <v>1</v>
      </c>
      <c r="B60" s="4">
        <v>2001</v>
      </c>
      <c r="C60" s="4">
        <v>2002</v>
      </c>
      <c r="D60" s="4">
        <v>2003</v>
      </c>
      <c r="E60" s="4">
        <v>2004</v>
      </c>
      <c r="F60" s="4">
        <v>2005</v>
      </c>
      <c r="G60" s="4">
        <v>2006</v>
      </c>
      <c r="H60" s="4">
        <v>2007</v>
      </c>
      <c r="I60" s="4">
        <v>2008</v>
      </c>
      <c r="J60" s="4">
        <v>2009</v>
      </c>
      <c r="K60" s="4">
        <v>2010</v>
      </c>
      <c r="L60" s="4">
        <v>2011</v>
      </c>
      <c r="M60" s="4">
        <v>2012</v>
      </c>
      <c r="N60" s="4">
        <v>2013</v>
      </c>
      <c r="O60" s="4">
        <v>2014</v>
      </c>
      <c r="P60" s="4">
        <v>2015</v>
      </c>
      <c r="Q60" s="4">
        <v>2016</v>
      </c>
      <c r="R60" s="154">
        <v>2017</v>
      </c>
      <c r="S60" s="154">
        <v>2018</v>
      </c>
      <c r="T60" s="154">
        <v>2019</v>
      </c>
      <c r="U60" s="154">
        <v>2020</v>
      </c>
      <c r="V60" s="154" t="s">
        <v>208</v>
      </c>
      <c r="W60" s="154"/>
      <c r="X60" s="264"/>
      <c r="Y60" s="264"/>
    </row>
    <row r="61" spans="1:62" ht="15.75" thickBot="1">
      <c r="A61" s="5" t="s">
        <v>3</v>
      </c>
      <c r="B61" s="10">
        <v>6.44</v>
      </c>
      <c r="C61" s="11">
        <v>6.78</v>
      </c>
      <c r="D61" s="10">
        <v>6.39</v>
      </c>
      <c r="E61" s="10">
        <v>6.39</v>
      </c>
      <c r="F61" s="10">
        <v>6.3</v>
      </c>
      <c r="G61" s="10">
        <v>6.25</v>
      </c>
      <c r="H61" s="10">
        <v>6.34</v>
      </c>
      <c r="I61" s="12">
        <v>6.01</v>
      </c>
      <c r="J61" s="10">
        <v>6.38</v>
      </c>
      <c r="K61" s="10">
        <v>6.38</v>
      </c>
      <c r="L61" s="10">
        <v>6.45</v>
      </c>
      <c r="M61" s="10">
        <v>6.47</v>
      </c>
      <c r="N61" s="49">
        <v>6.2</v>
      </c>
      <c r="O61" s="10">
        <v>6.46</v>
      </c>
      <c r="P61" s="50">
        <f>P5/$P$28*100</f>
        <v>6.3790900601011806</v>
      </c>
      <c r="Q61" s="50">
        <f>Q5/$Q$28*100</f>
        <v>6.2033892520094884</v>
      </c>
      <c r="R61" s="50">
        <f t="shared" ref="R61:R68" si="24">R5/$R$28*100</f>
        <v>6.1869401427975284</v>
      </c>
      <c r="S61" s="50">
        <f t="shared" ref="S61:S68" si="25">S5/$S$28*100</f>
        <v>6.2774915533198499</v>
      </c>
      <c r="T61" s="50">
        <f t="shared" ref="T61:T68" si="26">T5/$T$28*100</f>
        <v>6.1829565055783675</v>
      </c>
      <c r="U61" s="50">
        <f t="shared" ref="U61:U68" si="27">U5/$U$28*100</f>
        <v>6.0415222573500822</v>
      </c>
      <c r="V61" s="50">
        <f t="shared" ref="V61:V83" si="28">V5/$V$28*100</f>
        <v>6.3410350824750674</v>
      </c>
      <c r="W61" s="50"/>
      <c r="X61" s="268"/>
      <c r="Y61" s="268"/>
    </row>
    <row r="62" spans="1:62" ht="15.75" thickBot="1">
      <c r="A62" s="5" t="s">
        <v>4</v>
      </c>
      <c r="B62" s="11">
        <v>0.17</v>
      </c>
      <c r="C62" s="11">
        <v>0.17</v>
      </c>
      <c r="D62" s="10">
        <v>0.16</v>
      </c>
      <c r="E62" s="11">
        <v>0.17</v>
      </c>
      <c r="F62" s="10">
        <v>0.16</v>
      </c>
      <c r="G62" s="11">
        <v>0.17</v>
      </c>
      <c r="H62" s="10">
        <v>0.16</v>
      </c>
      <c r="I62" s="12">
        <v>0.14000000000000001</v>
      </c>
      <c r="J62" s="11">
        <v>0.17</v>
      </c>
      <c r="K62" s="11">
        <v>0.17</v>
      </c>
      <c r="L62" s="10">
        <v>0.15</v>
      </c>
      <c r="M62" s="10">
        <v>0.16</v>
      </c>
      <c r="N62" s="11">
        <v>0.17</v>
      </c>
      <c r="O62" s="11">
        <v>0.17</v>
      </c>
      <c r="P62" s="50">
        <f t="shared" ref="P62:P83" si="29">P6/$P$28*100</f>
        <v>0.16214141252098385</v>
      </c>
      <c r="Q62" s="50">
        <f t="shared" ref="Q62:Q82" si="30">Q6/$Q$28*100</f>
        <v>0.1621243408365616</v>
      </c>
      <c r="R62" s="50">
        <f t="shared" si="24"/>
        <v>0.14634174226703939</v>
      </c>
      <c r="S62" s="50">
        <f t="shared" si="25"/>
        <v>0.1547350669069793</v>
      </c>
      <c r="T62" s="50">
        <f t="shared" si="26"/>
        <v>0.18178333517246187</v>
      </c>
      <c r="U62" s="50">
        <f t="shared" si="27"/>
        <v>0.16399262878493298</v>
      </c>
      <c r="V62" s="50">
        <f t="shared" si="28"/>
        <v>0.16253838419522268</v>
      </c>
      <c r="W62" s="50"/>
      <c r="X62" s="268"/>
      <c r="Y62" s="268"/>
    </row>
    <row r="63" spans="1:62" ht="15.75" thickBot="1">
      <c r="A63" s="5" t="s">
        <v>5</v>
      </c>
      <c r="B63" s="11">
        <v>20.55</v>
      </c>
      <c r="C63" s="13">
        <v>20.36</v>
      </c>
      <c r="D63" s="13">
        <v>20.260000000000002</v>
      </c>
      <c r="E63" s="13">
        <v>19.97</v>
      </c>
      <c r="F63" s="13">
        <v>19.440000000000001</v>
      </c>
      <c r="G63" s="13">
        <v>19.39</v>
      </c>
      <c r="H63" s="13">
        <v>19.36</v>
      </c>
      <c r="I63" s="13">
        <v>19.100000000000001</v>
      </c>
      <c r="J63" s="13">
        <v>18.62</v>
      </c>
      <c r="K63" s="13">
        <v>18.46</v>
      </c>
      <c r="L63" s="12">
        <v>18.059999999999999</v>
      </c>
      <c r="M63" s="13">
        <v>18.920000000000002</v>
      </c>
      <c r="N63" s="13">
        <v>18.71</v>
      </c>
      <c r="O63" s="13">
        <v>18.739999999999998</v>
      </c>
      <c r="P63" s="50">
        <f t="shared" si="29"/>
        <v>18.77746520834885</v>
      </c>
      <c r="Q63" s="50">
        <f t="shared" si="30"/>
        <v>18.649987769567268</v>
      </c>
      <c r="R63" s="50">
        <f t="shared" si="24"/>
        <v>18.608267165143229</v>
      </c>
      <c r="S63" s="50">
        <f t="shared" si="25"/>
        <v>18.865507988849803</v>
      </c>
      <c r="T63" s="50">
        <f t="shared" si="26"/>
        <v>18.910113077365363</v>
      </c>
      <c r="U63" s="50">
        <f t="shared" si="27"/>
        <v>16.876024953929907</v>
      </c>
      <c r="V63" s="50">
        <f t="shared" si="28"/>
        <v>19.160312974343245</v>
      </c>
      <c r="W63" s="50"/>
      <c r="X63" s="268"/>
      <c r="Y63" s="268"/>
    </row>
    <row r="64" spans="1:62" ht="15.75" thickBot="1">
      <c r="A64" s="5" t="s">
        <v>6</v>
      </c>
      <c r="B64" s="13">
        <v>1.62</v>
      </c>
      <c r="C64" s="13">
        <v>1.51</v>
      </c>
      <c r="D64" s="13">
        <v>1.42</v>
      </c>
      <c r="E64" s="13">
        <v>1.4</v>
      </c>
      <c r="F64" s="13">
        <v>1.45</v>
      </c>
      <c r="G64" s="13">
        <v>1.41</v>
      </c>
      <c r="H64" s="13">
        <v>1.35</v>
      </c>
      <c r="I64" s="13">
        <v>1.39</v>
      </c>
      <c r="J64" s="13">
        <v>1.26</v>
      </c>
      <c r="K64" s="12">
        <v>1.23</v>
      </c>
      <c r="L64" s="13">
        <v>1.45</v>
      </c>
      <c r="M64" s="13">
        <v>1.73</v>
      </c>
      <c r="N64" s="11">
        <v>1.74</v>
      </c>
      <c r="O64" s="49">
        <v>1.7</v>
      </c>
      <c r="P64" s="50">
        <f t="shared" si="29"/>
        <v>1.748606328671529</v>
      </c>
      <c r="Q64" s="50">
        <f t="shared" si="30"/>
        <v>1.7663020291141185</v>
      </c>
      <c r="R64" s="50">
        <f t="shared" si="24"/>
        <v>1.7212304139299046</v>
      </c>
      <c r="S64" s="50">
        <f t="shared" si="25"/>
        <v>1.7959699338753889</v>
      </c>
      <c r="T64" s="50">
        <f t="shared" si="26"/>
        <v>1.7824059285759919</v>
      </c>
      <c r="U64" s="50">
        <f t="shared" si="27"/>
        <v>1.791239074202438</v>
      </c>
      <c r="V64" s="50">
        <f t="shared" si="28"/>
        <v>1.5399292682642773</v>
      </c>
      <c r="W64" s="50"/>
      <c r="X64" s="268"/>
      <c r="Y64" s="268"/>
    </row>
    <row r="65" spans="1:25" ht="15.75" thickBot="1">
      <c r="A65" s="5" t="s">
        <v>7</v>
      </c>
      <c r="B65" s="11">
        <v>8.2799999999999994</v>
      </c>
      <c r="C65" s="13">
        <v>7.82</v>
      </c>
      <c r="D65" s="13">
        <v>7.62</v>
      </c>
      <c r="E65" s="13">
        <v>7.76</v>
      </c>
      <c r="F65" s="13">
        <v>7.66</v>
      </c>
      <c r="G65" s="13">
        <v>8.09</v>
      </c>
      <c r="H65" s="13">
        <v>7.96</v>
      </c>
      <c r="I65" s="13">
        <v>7.65</v>
      </c>
      <c r="J65" s="12">
        <v>7.26</v>
      </c>
      <c r="K65" s="13">
        <v>7.35</v>
      </c>
      <c r="L65" s="13">
        <v>7.57</v>
      </c>
      <c r="M65" s="13">
        <v>7.63</v>
      </c>
      <c r="N65" s="13">
        <v>7.59</v>
      </c>
      <c r="O65" s="13">
        <v>7.88</v>
      </c>
      <c r="P65" s="50">
        <f t="shared" si="29"/>
        <v>7.9449292135282086</v>
      </c>
      <c r="Q65" s="50">
        <f t="shared" si="30"/>
        <v>7.983343857194054</v>
      </c>
      <c r="R65" s="50">
        <f t="shared" si="24"/>
        <v>7.9138870310347382</v>
      </c>
      <c r="S65" s="50">
        <f t="shared" si="25"/>
        <v>8.1748796022091756</v>
      </c>
      <c r="T65" s="50">
        <f t="shared" si="26"/>
        <v>8.0478328290249319</v>
      </c>
      <c r="U65" s="50">
        <f t="shared" si="27"/>
        <v>8.3171313124482236</v>
      </c>
      <c r="V65" s="50">
        <f t="shared" si="28"/>
        <v>7.8109168339201771</v>
      </c>
      <c r="W65" s="50"/>
      <c r="X65" s="268"/>
      <c r="Y65" s="268"/>
    </row>
    <row r="66" spans="1:25" ht="15.75" thickBot="1">
      <c r="A66" s="5" t="s">
        <v>8</v>
      </c>
      <c r="B66" s="11">
        <v>2.25</v>
      </c>
      <c r="C66" s="13">
        <v>2.2200000000000002</v>
      </c>
      <c r="D66" s="13">
        <v>2.21</v>
      </c>
      <c r="E66" s="13">
        <v>2.1800000000000002</v>
      </c>
      <c r="F66" s="13">
        <v>2.09</v>
      </c>
      <c r="G66" s="13">
        <v>2.13</v>
      </c>
      <c r="H66" s="13">
        <v>2.1800000000000002</v>
      </c>
      <c r="I66" s="13">
        <v>2.1800000000000002</v>
      </c>
      <c r="J66" s="13">
        <v>2.09</v>
      </c>
      <c r="K66" s="13">
        <v>1.85</v>
      </c>
      <c r="L66" s="12">
        <v>1.75</v>
      </c>
      <c r="M66" s="13">
        <v>1.88</v>
      </c>
      <c r="N66" s="13">
        <v>1.82</v>
      </c>
      <c r="O66" s="13">
        <v>1.87</v>
      </c>
      <c r="P66" s="50">
        <f t="shared" si="29"/>
        <v>2.0270541254390135</v>
      </c>
      <c r="Q66" s="50">
        <f t="shared" si="30"/>
        <v>1.9654020968081416</v>
      </c>
      <c r="R66" s="50">
        <f t="shared" si="24"/>
        <v>1.9824732897737993</v>
      </c>
      <c r="S66" s="50">
        <f t="shared" si="25"/>
        <v>1.9420120194954593</v>
      </c>
      <c r="T66" s="50">
        <f t="shared" si="26"/>
        <v>1.9287618405998268</v>
      </c>
      <c r="U66" s="50">
        <f t="shared" si="27"/>
        <v>1.9814367106798088</v>
      </c>
      <c r="V66" s="50">
        <f t="shared" si="28"/>
        <v>2.0437036332509035</v>
      </c>
      <c r="W66" s="50"/>
      <c r="X66" s="268"/>
      <c r="Y66" s="268"/>
    </row>
    <row r="67" spans="1:25" ht="15.75" thickBot="1">
      <c r="A67" s="5" t="s">
        <v>9</v>
      </c>
      <c r="B67" s="12">
        <v>3.95</v>
      </c>
      <c r="C67" s="13">
        <v>3.98</v>
      </c>
      <c r="D67" s="13">
        <v>3.97</v>
      </c>
      <c r="E67" s="13">
        <v>3.99</v>
      </c>
      <c r="F67" s="13">
        <v>4.12</v>
      </c>
      <c r="G67" s="13">
        <v>4.24</v>
      </c>
      <c r="H67" s="13">
        <v>4.33</v>
      </c>
      <c r="I67" s="13">
        <v>4.3099999999999996</v>
      </c>
      <c r="J67" s="13">
        <v>4.4800000000000004</v>
      </c>
      <c r="K67" s="13">
        <v>4.55</v>
      </c>
      <c r="L67" s="13">
        <v>4.5199999999999996</v>
      </c>
      <c r="M67" s="13">
        <v>4.66</v>
      </c>
      <c r="N67" s="11">
        <v>4.83</v>
      </c>
      <c r="O67" s="13">
        <v>4.74</v>
      </c>
      <c r="P67" s="50">
        <f t="shared" si="29"/>
        <v>4.8212720366221875</v>
      </c>
      <c r="Q67" s="50">
        <f t="shared" si="30"/>
        <v>4.7112764589768537</v>
      </c>
      <c r="R67" s="50">
        <f t="shared" si="24"/>
        <v>4.9618996987418038</v>
      </c>
      <c r="S67" s="50">
        <f t="shared" si="25"/>
        <v>4.8020028628885036</v>
      </c>
      <c r="T67" s="50">
        <f t="shared" si="26"/>
        <v>4.6746775233327336</v>
      </c>
      <c r="U67" s="50">
        <f t="shared" si="27"/>
        <v>4.8445451317858286</v>
      </c>
      <c r="V67" s="50">
        <f t="shared" si="28"/>
        <v>4.4182586483328352</v>
      </c>
      <c r="W67" s="50"/>
      <c r="X67" s="268"/>
      <c r="Y67" s="268"/>
    </row>
    <row r="68" spans="1:25" ht="15.75" thickBot="1">
      <c r="A68" s="5" t="s">
        <v>10</v>
      </c>
      <c r="B68" s="13">
        <v>10.44</v>
      </c>
      <c r="C68" s="13">
        <v>10.28</v>
      </c>
      <c r="D68" s="13">
        <v>10.49</v>
      </c>
      <c r="E68" s="11">
        <v>10.63</v>
      </c>
      <c r="F68" s="13">
        <v>10.1</v>
      </c>
      <c r="G68" s="13">
        <v>10.06</v>
      </c>
      <c r="H68" s="13">
        <v>9.99</v>
      </c>
      <c r="I68" s="13">
        <v>9.93</v>
      </c>
      <c r="J68" s="13">
        <v>9.48</v>
      </c>
      <c r="K68" s="12">
        <v>9.4600000000000009</v>
      </c>
      <c r="L68" s="13">
        <v>9.93</v>
      </c>
      <c r="M68" s="13">
        <v>9.73</v>
      </c>
      <c r="N68" s="13">
        <v>9.98</v>
      </c>
      <c r="O68" s="13">
        <v>9.86</v>
      </c>
      <c r="P68" s="50">
        <f t="shared" si="29"/>
        <v>9.9605245818986017</v>
      </c>
      <c r="Q68" s="50">
        <f t="shared" si="30"/>
        <v>9.9015307950918992</v>
      </c>
      <c r="R68" s="50">
        <f t="shared" si="24"/>
        <v>9.9249426923450699</v>
      </c>
      <c r="S68" s="50">
        <f t="shared" si="25"/>
        <v>9.6184940279218569</v>
      </c>
      <c r="T68" s="50">
        <f t="shared" si="26"/>
        <v>9.7378951464430283</v>
      </c>
      <c r="U68" s="50">
        <f t="shared" si="27"/>
        <v>9.8835145141929708</v>
      </c>
      <c r="V68" s="50">
        <f t="shared" si="28"/>
        <v>10.001120954373761</v>
      </c>
      <c r="W68" s="50"/>
      <c r="X68" s="268"/>
      <c r="Y68" s="268"/>
    </row>
    <row r="69" spans="1:25" ht="15.75" thickBot="1">
      <c r="A69" s="14" t="s">
        <v>11</v>
      </c>
      <c r="B69" s="22">
        <v>53.71</v>
      </c>
      <c r="C69" s="21">
        <v>53.11</v>
      </c>
      <c r="D69" s="21">
        <v>52.5</v>
      </c>
      <c r="E69" s="21">
        <v>52.49</v>
      </c>
      <c r="F69" s="21">
        <v>51.32</v>
      </c>
      <c r="G69" s="21">
        <v>51.72</v>
      </c>
      <c r="H69" s="21">
        <v>51.67</v>
      </c>
      <c r="I69" s="21">
        <v>50.7</v>
      </c>
      <c r="J69" s="21">
        <v>49.73</v>
      </c>
      <c r="K69" s="24">
        <v>49.45</v>
      </c>
      <c r="L69" s="21">
        <v>49.87</v>
      </c>
      <c r="M69" s="21">
        <v>51.18</v>
      </c>
      <c r="N69" s="21">
        <v>51.06</v>
      </c>
      <c r="O69" s="21">
        <v>51.42</v>
      </c>
      <c r="P69" s="51">
        <f t="shared" si="29"/>
        <v>51.821082967130558</v>
      </c>
      <c r="Q69" s="112">
        <f>SUM(Q61:Q68)</f>
        <v>51.343356599598387</v>
      </c>
      <c r="R69" s="112">
        <f>SUM(R61:R68)</f>
        <v>51.445982176033112</v>
      </c>
      <c r="S69" s="112">
        <f>SUM(S61:S68)</f>
        <v>51.631093055467005</v>
      </c>
      <c r="T69" s="112">
        <f>SUM(T61:T68)</f>
        <v>51.446426186092708</v>
      </c>
      <c r="U69" s="112">
        <f>SUM(U61:U68)</f>
        <v>49.899406583374187</v>
      </c>
      <c r="V69" s="112">
        <f t="shared" si="28"/>
        <v>51.477815779155492</v>
      </c>
      <c r="W69" s="112"/>
      <c r="X69" s="270"/>
      <c r="Y69" s="270"/>
    </row>
    <row r="70" spans="1:25" ht="15.75" thickBot="1">
      <c r="A70" s="5" t="s">
        <v>12</v>
      </c>
      <c r="B70" s="13">
        <v>8.5299999999999994</v>
      </c>
      <c r="C70" s="12">
        <v>8.3800000000000008</v>
      </c>
      <c r="D70" s="13">
        <v>9.0399999999999991</v>
      </c>
      <c r="E70" s="13">
        <v>8.7100000000000009</v>
      </c>
      <c r="F70" s="13">
        <v>8.81</v>
      </c>
      <c r="G70" s="13">
        <v>8.75</v>
      </c>
      <c r="H70" s="13">
        <v>8.75</v>
      </c>
      <c r="I70" s="13">
        <v>8.59</v>
      </c>
      <c r="J70" s="13">
        <v>8.52</v>
      </c>
      <c r="K70" s="13">
        <v>8.86</v>
      </c>
      <c r="L70" s="13">
        <v>9.08</v>
      </c>
      <c r="M70" s="13">
        <v>9.07</v>
      </c>
      <c r="N70" s="13">
        <v>8.93</v>
      </c>
      <c r="O70" s="11">
        <v>9.41</v>
      </c>
      <c r="P70" s="50">
        <f t="shared" si="29"/>
        <v>9.0885131689765615</v>
      </c>
      <c r="Q70" s="50">
        <f t="shared" si="30"/>
        <v>9.3901280497863926</v>
      </c>
      <c r="R70" s="50">
        <f t="shared" ref="R70:R73" si="31">R14/$R$28*100</f>
        <v>9.2029519873322929</v>
      </c>
      <c r="S70" s="50">
        <f>S14/$S$28*100</f>
        <v>9.1699361935173549</v>
      </c>
      <c r="T70" s="50">
        <f>T14/$T$28*100</f>
        <v>9.0165695800398424</v>
      </c>
      <c r="U70" s="50">
        <f>U14/$U$28*100</f>
        <v>8.7490912779590513</v>
      </c>
      <c r="V70" s="50">
        <f t="shared" si="28"/>
        <v>8.8726450252918365</v>
      </c>
      <c r="W70" s="50"/>
      <c r="X70" s="268"/>
      <c r="Y70" s="268"/>
    </row>
    <row r="71" spans="1:25" ht="15.75" thickBot="1">
      <c r="A71" s="5" t="s">
        <v>13</v>
      </c>
      <c r="B71" s="11">
        <v>1.59</v>
      </c>
      <c r="C71" s="13">
        <v>1.55</v>
      </c>
      <c r="D71" s="13">
        <v>1.53</v>
      </c>
      <c r="E71" s="13">
        <v>1.53</v>
      </c>
      <c r="F71" s="13">
        <v>1.44</v>
      </c>
      <c r="G71" s="49">
        <v>1.5</v>
      </c>
      <c r="H71" s="13">
        <v>1.55</v>
      </c>
      <c r="I71" s="13">
        <v>1.51</v>
      </c>
      <c r="J71" s="13">
        <v>1.43</v>
      </c>
      <c r="K71" s="13">
        <v>1.37</v>
      </c>
      <c r="L71" s="13">
        <v>1.39</v>
      </c>
      <c r="M71" s="12">
        <v>1.26</v>
      </c>
      <c r="N71" s="13">
        <v>1.32</v>
      </c>
      <c r="O71" s="13">
        <v>1.28</v>
      </c>
      <c r="P71" s="50">
        <f t="shared" si="29"/>
        <v>1.3091629950899226</v>
      </c>
      <c r="Q71" s="50">
        <f t="shared" si="30"/>
        <v>1.3550181749918937</v>
      </c>
      <c r="R71" s="50">
        <f t="shared" si="31"/>
        <v>1.3496595839549999</v>
      </c>
      <c r="S71" s="50">
        <f>S15/$S$28*100</f>
        <v>1.3821840246185231</v>
      </c>
      <c r="T71" s="50">
        <f>T15/$T$28*100</f>
        <v>1.3392727505038244</v>
      </c>
      <c r="U71" s="50">
        <f>U15/$U$28*100</f>
        <v>1.436203486111346</v>
      </c>
      <c r="V71" s="50">
        <f t="shared" si="28"/>
        <v>1.4337782859006263</v>
      </c>
      <c r="W71" s="50"/>
      <c r="X71" s="268"/>
      <c r="Y71" s="268"/>
    </row>
    <row r="72" spans="1:25" ht="15.75" thickBot="1">
      <c r="A72" s="5" t="s">
        <v>14</v>
      </c>
      <c r="B72" s="13">
        <v>3.16</v>
      </c>
      <c r="C72" s="13">
        <v>3.24</v>
      </c>
      <c r="D72" s="11">
        <v>3.33</v>
      </c>
      <c r="E72" s="13">
        <v>3.12</v>
      </c>
      <c r="F72" s="13">
        <v>3.01</v>
      </c>
      <c r="G72" s="13">
        <v>3.18</v>
      </c>
      <c r="H72" s="13">
        <v>3.1</v>
      </c>
      <c r="I72" s="13">
        <v>3.16</v>
      </c>
      <c r="J72" s="13">
        <v>3.07</v>
      </c>
      <c r="K72" s="13">
        <v>3.16</v>
      </c>
      <c r="L72" s="13">
        <v>3.18</v>
      </c>
      <c r="M72" s="12">
        <v>2.91</v>
      </c>
      <c r="N72" s="13">
        <v>3.05</v>
      </c>
      <c r="O72" s="13">
        <v>3.06</v>
      </c>
      <c r="P72" s="50">
        <f t="shared" si="29"/>
        <v>3.0554775723477272</v>
      </c>
      <c r="Q72" s="50">
        <f t="shared" si="30"/>
        <v>2.9495252885528838</v>
      </c>
      <c r="R72" s="50">
        <f t="shared" si="31"/>
        <v>3.1349145101267344</v>
      </c>
      <c r="S72" s="50">
        <f>S16/$S$28*100</f>
        <v>3.0228393595011385</v>
      </c>
      <c r="T72" s="50">
        <f>T16/$T$28*100</f>
        <v>3.1356173373678007</v>
      </c>
      <c r="U72" s="50">
        <f>U16/$U$28*100</f>
        <v>3.123467852372821</v>
      </c>
      <c r="V72" s="50">
        <f t="shared" si="28"/>
        <v>3.1161803698081858</v>
      </c>
      <c r="W72" s="50"/>
      <c r="X72" s="268"/>
      <c r="Y72" s="268"/>
    </row>
    <row r="73" spans="1:25" ht="15.75" thickBot="1">
      <c r="A73" s="5" t="s">
        <v>15</v>
      </c>
      <c r="B73" s="13">
        <v>12.55</v>
      </c>
      <c r="C73" s="13">
        <v>12.27</v>
      </c>
      <c r="D73" s="13">
        <v>12.43</v>
      </c>
      <c r="E73" s="13">
        <v>13.54</v>
      </c>
      <c r="F73" s="11">
        <v>13.59</v>
      </c>
      <c r="G73" s="13">
        <v>13.16</v>
      </c>
      <c r="H73" s="13">
        <v>12.89</v>
      </c>
      <c r="I73" s="13">
        <v>12.67</v>
      </c>
      <c r="J73" s="13">
        <v>13.09</v>
      </c>
      <c r="K73" s="13">
        <v>13.06</v>
      </c>
      <c r="L73" s="13">
        <v>13.08</v>
      </c>
      <c r="M73" s="13">
        <v>12.62</v>
      </c>
      <c r="N73" s="13">
        <v>12.2</v>
      </c>
      <c r="O73" s="77">
        <v>11.63</v>
      </c>
      <c r="P73" s="50">
        <f t="shared" si="29"/>
        <v>11.588813961349613</v>
      </c>
      <c r="Q73" s="50">
        <f t="shared" si="30"/>
        <v>11.342446427860358</v>
      </c>
      <c r="R73" s="50">
        <f t="shared" si="31"/>
        <v>11.198573168012896</v>
      </c>
      <c r="S73" s="80">
        <f>S17/$S$28*100</f>
        <v>10.786830712882418</v>
      </c>
      <c r="T73" s="80">
        <f>T17/$T$28*100</f>
        <v>10.982501176074292</v>
      </c>
      <c r="U73" s="80">
        <f>U17/$U$28*100</f>
        <v>11.24279362288458</v>
      </c>
      <c r="V73" s="50">
        <f t="shared" si="28"/>
        <v>12.406805503255134</v>
      </c>
      <c r="W73" s="80"/>
      <c r="X73" s="271"/>
      <c r="Y73" s="271"/>
    </row>
    <row r="74" spans="1:25" ht="15.75" thickBot="1">
      <c r="A74" s="14" t="s">
        <v>16</v>
      </c>
      <c r="B74" s="21">
        <v>25.83</v>
      </c>
      <c r="C74" s="21">
        <v>25.45</v>
      </c>
      <c r="D74" s="21">
        <v>26.33</v>
      </c>
      <c r="E74" s="22">
        <v>26.89</v>
      </c>
      <c r="F74" s="21">
        <v>26.84</v>
      </c>
      <c r="G74" s="21">
        <v>26.59</v>
      </c>
      <c r="H74" s="21">
        <v>26.29</v>
      </c>
      <c r="I74" s="21">
        <v>25.93</v>
      </c>
      <c r="J74" s="21">
        <v>26.11</v>
      </c>
      <c r="K74" s="21">
        <v>26.44</v>
      </c>
      <c r="L74" s="21">
        <v>26.72</v>
      </c>
      <c r="M74" s="21">
        <v>25.86</v>
      </c>
      <c r="N74" s="21">
        <v>25.51</v>
      </c>
      <c r="O74" s="79">
        <v>25.38</v>
      </c>
      <c r="P74" s="51">
        <f t="shared" si="29"/>
        <v>25.041967697763823</v>
      </c>
      <c r="Q74" s="112">
        <f>SUM(Q70:Q73)</f>
        <v>25.037117941191529</v>
      </c>
      <c r="R74" s="112">
        <f>SUM(R70:R73)</f>
        <v>24.886099249426923</v>
      </c>
      <c r="S74" s="199">
        <f>SUM(S70:S73)</f>
        <v>24.361790290519437</v>
      </c>
      <c r="T74" s="199">
        <f>SUM(T70:T73)</f>
        <v>24.473960843985758</v>
      </c>
      <c r="U74" s="199">
        <f>SUM(U70:U73)</f>
        <v>24.551556239327798</v>
      </c>
      <c r="V74" s="112">
        <f t="shared" si="28"/>
        <v>25.829409184255788</v>
      </c>
      <c r="W74" s="199"/>
      <c r="X74" s="272"/>
      <c r="Y74" s="272"/>
    </row>
    <row r="75" spans="1:25" ht="15.75" thickBot="1">
      <c r="A75" s="5" t="s">
        <v>17</v>
      </c>
      <c r="B75" s="11">
        <v>2.12</v>
      </c>
      <c r="C75" s="13">
        <v>2.0699999999999998</v>
      </c>
      <c r="D75" s="13">
        <v>2.1</v>
      </c>
      <c r="E75" s="13">
        <v>2.04</v>
      </c>
      <c r="F75" s="13">
        <v>2.0099999999999998</v>
      </c>
      <c r="G75" s="13">
        <v>1.96</v>
      </c>
      <c r="H75" s="13">
        <v>1.84</v>
      </c>
      <c r="I75" s="13">
        <v>1.82</v>
      </c>
      <c r="J75" s="12">
        <v>1.79</v>
      </c>
      <c r="K75" s="13">
        <v>1.92</v>
      </c>
      <c r="L75" s="13">
        <v>1.97</v>
      </c>
      <c r="M75" s="13">
        <v>1.95</v>
      </c>
      <c r="N75" s="13">
        <v>1.98</v>
      </c>
      <c r="O75" s="13">
        <v>1.94</v>
      </c>
      <c r="P75" s="50">
        <f t="shared" si="29"/>
        <v>1.8431410744876504</v>
      </c>
      <c r="Q75" s="50">
        <f t="shared" si="30"/>
        <v>1.7276197302478511</v>
      </c>
      <c r="R75" s="50">
        <f t="shared" ref="R75:R82" si="32">R19/$R$28*100</f>
        <v>1.6840733309324143</v>
      </c>
      <c r="S75" s="50">
        <f t="shared" ref="S75:S82" si="33">S19/$S$28*100</f>
        <v>1.8226284098219099</v>
      </c>
      <c r="T75" s="50">
        <f t="shared" ref="T75:T82" si="34">T19/$T$28*100</f>
        <v>1.8352566745845991</v>
      </c>
      <c r="U75" s="50">
        <f t="shared" ref="U75:U82" si="35">U19/$U$28*100</f>
        <v>1.863936837478233</v>
      </c>
      <c r="V75" s="50">
        <f t="shared" si="28"/>
        <v>1.9281385751942017</v>
      </c>
      <c r="W75" s="50"/>
      <c r="X75" s="268"/>
      <c r="Y75" s="268"/>
    </row>
    <row r="76" spans="1:25" ht="15.75" thickBot="1">
      <c r="A76" s="5" t="s">
        <v>18</v>
      </c>
      <c r="B76" s="11">
        <v>0.39</v>
      </c>
      <c r="C76" s="13">
        <v>0.33</v>
      </c>
      <c r="D76" s="13">
        <v>0.28999999999999998</v>
      </c>
      <c r="E76" s="13">
        <v>0.23</v>
      </c>
      <c r="F76" s="13">
        <v>0.23</v>
      </c>
      <c r="G76" s="13">
        <v>0.23</v>
      </c>
      <c r="H76" s="12">
        <v>0.22</v>
      </c>
      <c r="I76" s="13">
        <v>0.26</v>
      </c>
      <c r="J76" s="13">
        <v>0.25</v>
      </c>
      <c r="K76" s="13">
        <v>0.31</v>
      </c>
      <c r="L76" s="13">
        <v>0.31</v>
      </c>
      <c r="M76" s="13">
        <v>0.31</v>
      </c>
      <c r="N76" s="13">
        <v>0.28000000000000003</v>
      </c>
      <c r="O76" s="13">
        <v>0.28999999999999998</v>
      </c>
      <c r="P76" s="50">
        <f t="shared" si="29"/>
        <v>0.26412435043170868</v>
      </c>
      <c r="Q76" s="50">
        <f t="shared" si="30"/>
        <v>0.27248266407267718</v>
      </c>
      <c r="R76" s="50">
        <f t="shared" si="32"/>
        <v>0.29154018967261752</v>
      </c>
      <c r="S76" s="50">
        <f t="shared" si="33"/>
        <v>0.27701633700949857</v>
      </c>
      <c r="T76" s="50">
        <f t="shared" si="34"/>
        <v>0.32233147290963687</v>
      </c>
      <c r="U76" s="50">
        <f t="shared" si="35"/>
        <v>0.31953202928198282</v>
      </c>
      <c r="V76" s="50">
        <f t="shared" si="28"/>
        <v>0.28399937110092277</v>
      </c>
      <c r="W76" s="50"/>
      <c r="X76" s="268"/>
      <c r="Y76" s="268"/>
    </row>
    <row r="77" spans="1:25" ht="15.75" thickBot="1">
      <c r="A77" s="5" t="s">
        <v>19</v>
      </c>
      <c r="B77" s="12">
        <v>3.92</v>
      </c>
      <c r="C77" s="13">
        <v>4.6100000000000003</v>
      </c>
      <c r="D77" s="13">
        <v>4.51</v>
      </c>
      <c r="E77" s="13">
        <v>4.2</v>
      </c>
      <c r="F77" s="13">
        <v>4.79</v>
      </c>
      <c r="G77" s="13">
        <v>4.6100000000000003</v>
      </c>
      <c r="H77" s="13">
        <v>4.88</v>
      </c>
      <c r="I77" s="13">
        <v>5.27</v>
      </c>
      <c r="J77" s="11">
        <v>5.45</v>
      </c>
      <c r="K77" s="13">
        <v>5.22</v>
      </c>
      <c r="L77" s="13">
        <v>4.97</v>
      </c>
      <c r="M77" s="13">
        <v>5.15</v>
      </c>
      <c r="N77" s="13">
        <v>5.01</v>
      </c>
      <c r="O77" s="13">
        <v>5.19</v>
      </c>
      <c r="P77" s="50">
        <f t="shared" si="29"/>
        <v>5.2200367826101903</v>
      </c>
      <c r="Q77" s="50">
        <f t="shared" si="30"/>
        <v>5.5634247487072717</v>
      </c>
      <c r="R77" s="50">
        <f t="shared" si="32"/>
        <v>5.6718858077092369</v>
      </c>
      <c r="S77" s="50">
        <f t="shared" si="33"/>
        <v>5.6336314060027934</v>
      </c>
      <c r="T77" s="50">
        <f t="shared" si="34"/>
        <v>5.8414593775227521</v>
      </c>
      <c r="U77" s="50">
        <f t="shared" si="35"/>
        <v>5.9916482104515714</v>
      </c>
      <c r="V77" s="50">
        <f t="shared" si="28"/>
        <v>5.0028533384059344</v>
      </c>
      <c r="W77" s="50"/>
      <c r="X77" s="268"/>
      <c r="Y77" s="268"/>
    </row>
    <row r="78" spans="1:25" ht="15.75" thickBot="1">
      <c r="A78" s="5" t="s">
        <v>20</v>
      </c>
      <c r="B78" s="12">
        <v>4.25</v>
      </c>
      <c r="C78" s="13">
        <v>4.3499999999999996</v>
      </c>
      <c r="D78" s="13">
        <v>4.37</v>
      </c>
      <c r="E78" s="13">
        <v>4.32</v>
      </c>
      <c r="F78" s="13">
        <v>4.68</v>
      </c>
      <c r="G78" s="13">
        <v>4.8600000000000003</v>
      </c>
      <c r="H78" s="13">
        <v>5.0999999999999996</v>
      </c>
      <c r="I78" s="13">
        <v>5.49</v>
      </c>
      <c r="J78" s="11">
        <v>5.95</v>
      </c>
      <c r="K78" s="13">
        <v>5.86</v>
      </c>
      <c r="L78" s="13">
        <v>5.88</v>
      </c>
      <c r="M78" s="13">
        <v>5.47</v>
      </c>
      <c r="N78" s="13">
        <v>5.62</v>
      </c>
      <c r="O78" s="13">
        <v>5.37</v>
      </c>
      <c r="P78" s="50">
        <f t="shared" si="29"/>
        <v>5.4566601160772086</v>
      </c>
      <c r="Q78" s="50">
        <f t="shared" si="30"/>
        <v>5.6055201915911503</v>
      </c>
      <c r="R78" s="50">
        <f t="shared" si="32"/>
        <v>5.5941417571298722</v>
      </c>
      <c r="S78" s="50">
        <f t="shared" si="33"/>
        <v>5.617404507600563</v>
      </c>
      <c r="T78" s="50">
        <f t="shared" si="34"/>
        <v>5.6213447320583327</v>
      </c>
      <c r="U78" s="50">
        <f t="shared" si="35"/>
        <v>6.141270351147103</v>
      </c>
      <c r="V78" s="50">
        <f t="shared" si="28"/>
        <v>5.1945316837025848</v>
      </c>
      <c r="W78" s="50"/>
      <c r="X78" s="268"/>
      <c r="Y78" s="268"/>
    </row>
    <row r="79" spans="1:25" ht="15.75" thickBot="1">
      <c r="A79" s="5" t="s">
        <v>21</v>
      </c>
      <c r="B79" s="13">
        <v>0.35</v>
      </c>
      <c r="C79" s="13">
        <v>0.35</v>
      </c>
      <c r="D79" s="13">
        <v>0.35</v>
      </c>
      <c r="E79" s="12">
        <v>0.34</v>
      </c>
      <c r="F79" s="13">
        <v>0.37</v>
      </c>
      <c r="G79" s="13">
        <v>0.39</v>
      </c>
      <c r="H79" s="13">
        <v>0.39</v>
      </c>
      <c r="I79" s="13">
        <v>0.44</v>
      </c>
      <c r="J79" s="13">
        <v>0.44</v>
      </c>
      <c r="K79" s="77">
        <v>0.54</v>
      </c>
      <c r="L79" s="13">
        <v>0.51</v>
      </c>
      <c r="M79" s="49">
        <v>0.5</v>
      </c>
      <c r="N79" s="13">
        <v>0.49</v>
      </c>
      <c r="O79" s="13">
        <v>0.53</v>
      </c>
      <c r="P79" s="50">
        <f t="shared" si="29"/>
        <v>0.53626983081145196</v>
      </c>
      <c r="Q79" s="50">
        <f t="shared" si="30"/>
        <v>0.53757018277386215</v>
      </c>
      <c r="R79" s="50">
        <f t="shared" si="32"/>
        <v>0.48475702125956799</v>
      </c>
      <c r="S79" s="83">
        <f t="shared" si="33"/>
        <v>0.56736191199225749</v>
      </c>
      <c r="T79" s="83">
        <f t="shared" si="34"/>
        <v>0.52444201808540913</v>
      </c>
      <c r="U79" s="83">
        <f t="shared" si="35"/>
        <v>0.57228355508968876</v>
      </c>
      <c r="V79" s="50">
        <f t="shared" si="28"/>
        <v>0.44692596460307538</v>
      </c>
      <c r="W79" s="83"/>
      <c r="X79" s="273"/>
      <c r="Y79" s="273"/>
    </row>
    <row r="80" spans="1:25" ht="15.75" thickBot="1">
      <c r="A80" s="5" t="s">
        <v>22</v>
      </c>
      <c r="B80" s="13">
        <v>1.67</v>
      </c>
      <c r="C80" s="11">
        <v>1.77</v>
      </c>
      <c r="D80" s="13">
        <v>1.75</v>
      </c>
      <c r="E80" s="13">
        <v>1.66</v>
      </c>
      <c r="F80" s="13">
        <v>1.63</v>
      </c>
      <c r="G80" s="13">
        <v>1.56</v>
      </c>
      <c r="H80" s="13">
        <v>1.53</v>
      </c>
      <c r="I80" s="13">
        <v>1.53</v>
      </c>
      <c r="J80" s="49">
        <v>1.6</v>
      </c>
      <c r="K80" s="13">
        <v>1.59</v>
      </c>
      <c r="L80" s="12">
        <v>1.45</v>
      </c>
      <c r="M80" s="13">
        <v>1.47</v>
      </c>
      <c r="N80" s="13">
        <v>1.53</v>
      </c>
      <c r="O80" s="49">
        <v>1.5</v>
      </c>
      <c r="P80" s="50">
        <f t="shared" si="29"/>
        <v>1.5658391534270277</v>
      </c>
      <c r="Q80" s="50">
        <f t="shared" si="30"/>
        <v>1.6218122657018847</v>
      </c>
      <c r="R80" s="50">
        <f t="shared" si="32"/>
        <v>1.6634940234261117</v>
      </c>
      <c r="S80" s="50">
        <f t="shared" si="33"/>
        <v>1.6974494792904211</v>
      </c>
      <c r="T80" s="50">
        <f t="shared" si="34"/>
        <v>1.6093342548335201</v>
      </c>
      <c r="U80" s="50">
        <f t="shared" si="35"/>
        <v>1.7574261610509054</v>
      </c>
      <c r="V80" s="50">
        <f t="shared" si="28"/>
        <v>1.6107046775339393</v>
      </c>
      <c r="W80" s="50"/>
      <c r="X80" s="268"/>
      <c r="Y80" s="268"/>
    </row>
    <row r="81" spans="1:60" ht="15.75" thickBot="1">
      <c r="A81" s="5" t="s">
        <v>23</v>
      </c>
      <c r="B81" s="13">
        <v>5.85</v>
      </c>
      <c r="C81" s="13">
        <v>5.96</v>
      </c>
      <c r="D81" s="13">
        <v>5.85</v>
      </c>
      <c r="E81" s="12">
        <v>5.67</v>
      </c>
      <c r="F81" s="49">
        <v>6</v>
      </c>
      <c r="G81" s="13">
        <v>5.96</v>
      </c>
      <c r="H81" s="13">
        <v>6.14</v>
      </c>
      <c r="I81" s="13">
        <v>6.55</v>
      </c>
      <c r="J81" s="13">
        <v>6.52</v>
      </c>
      <c r="K81" s="11">
        <v>6.69</v>
      </c>
      <c r="L81" s="13">
        <v>6.46</v>
      </c>
      <c r="M81" s="13">
        <v>6.26</v>
      </c>
      <c r="N81" s="13">
        <v>6.51</v>
      </c>
      <c r="O81" s="13">
        <v>6.42</v>
      </c>
      <c r="P81" s="50">
        <f t="shared" si="29"/>
        <v>6.2243968396748004</v>
      </c>
      <c r="Q81" s="50">
        <f t="shared" si="30"/>
        <v>6.2955441404850072</v>
      </c>
      <c r="R81" s="50">
        <f t="shared" si="32"/>
        <v>6.3201339941577634</v>
      </c>
      <c r="S81" s="50">
        <f t="shared" si="33"/>
        <v>6.3858640533633144</v>
      </c>
      <c r="T81" s="50">
        <f t="shared" si="34"/>
        <v>6.215480041583664</v>
      </c>
      <c r="U81" s="50">
        <f t="shared" si="35"/>
        <v>6.8073847402322949</v>
      </c>
      <c r="V81" s="50">
        <f t="shared" si="28"/>
        <v>6.2164684211139276</v>
      </c>
      <c r="W81" s="50"/>
      <c r="X81" s="268"/>
      <c r="Y81" s="268"/>
    </row>
    <row r="82" spans="1:60" ht="15.75" thickBot="1">
      <c r="A82" s="5" t="s">
        <v>24</v>
      </c>
      <c r="B82" s="13">
        <v>1.92</v>
      </c>
      <c r="C82" s="13">
        <v>2.0099999999999998</v>
      </c>
      <c r="D82" s="13">
        <v>1.94</v>
      </c>
      <c r="E82" s="13">
        <v>2.14</v>
      </c>
      <c r="F82" s="13">
        <v>2.12</v>
      </c>
      <c r="G82" s="13">
        <v>2.11</v>
      </c>
      <c r="H82" s="13">
        <v>1.94</v>
      </c>
      <c r="I82" s="13">
        <v>2.0099999999999998</v>
      </c>
      <c r="J82" s="11">
        <v>2.17</v>
      </c>
      <c r="K82" s="13">
        <v>1.97</v>
      </c>
      <c r="L82" s="12">
        <v>1.84</v>
      </c>
      <c r="M82" s="13">
        <v>1.84</v>
      </c>
      <c r="N82" s="13">
        <v>2.02</v>
      </c>
      <c r="O82" s="13">
        <v>1.97</v>
      </c>
      <c r="P82" s="50">
        <f t="shared" si="29"/>
        <v>2.0264811875855826</v>
      </c>
      <c r="Q82" s="50">
        <f t="shared" si="30"/>
        <v>1.9955515356303792</v>
      </c>
      <c r="R82" s="50">
        <f t="shared" si="32"/>
        <v>1.9578924502523822</v>
      </c>
      <c r="S82" s="50">
        <f t="shared" si="33"/>
        <v>2.0057605489327917</v>
      </c>
      <c r="T82" s="50">
        <f t="shared" si="34"/>
        <v>2.1099643983436227</v>
      </c>
      <c r="U82" s="50">
        <f t="shared" si="35"/>
        <v>2.0955552925662309</v>
      </c>
      <c r="V82" s="50">
        <f t="shared" si="28"/>
        <v>2.0091530049341402</v>
      </c>
      <c r="W82" s="50"/>
      <c r="X82" s="268"/>
      <c r="Y82" s="268"/>
    </row>
    <row r="83" spans="1:60" ht="24.75" thickBot="1">
      <c r="A83" s="17" t="s">
        <v>25</v>
      </c>
      <c r="B83" s="24">
        <v>20.46</v>
      </c>
      <c r="C83" s="21">
        <v>21.44</v>
      </c>
      <c r="D83" s="21">
        <v>21.16</v>
      </c>
      <c r="E83" s="21">
        <v>20.61</v>
      </c>
      <c r="F83" s="21">
        <v>21.84</v>
      </c>
      <c r="G83" s="21">
        <v>21.69</v>
      </c>
      <c r="H83" s="21">
        <v>22.05</v>
      </c>
      <c r="I83" s="21">
        <v>23.37</v>
      </c>
      <c r="J83" s="22">
        <v>24.16</v>
      </c>
      <c r="K83" s="21">
        <v>24.11</v>
      </c>
      <c r="L83" s="21">
        <v>23.41</v>
      </c>
      <c r="M83" s="21">
        <v>22.96</v>
      </c>
      <c r="N83" s="21">
        <v>23.43</v>
      </c>
      <c r="O83" s="21">
        <v>23.2</v>
      </c>
      <c r="P83" s="51">
        <f t="shared" si="29"/>
        <v>23.136949335105623</v>
      </c>
      <c r="Q83" s="112">
        <f>SUM(Q75:Q82)</f>
        <v>23.619525459210085</v>
      </c>
      <c r="R83" s="112">
        <f>SUM(R75:R82)</f>
        <v>23.667918574539968</v>
      </c>
      <c r="S83" s="112">
        <f>SUM(S75:S82)</f>
        <v>24.007116654013551</v>
      </c>
      <c r="T83" s="112">
        <f>SUM(T75:T82)</f>
        <v>24.079612969921534</v>
      </c>
      <c r="U83" s="112">
        <f>SUM(U75:U82)</f>
        <v>25.549037177298011</v>
      </c>
      <c r="V83" s="112">
        <f t="shared" si="28"/>
        <v>22.692775036588728</v>
      </c>
      <c r="W83" s="112"/>
      <c r="X83" s="270"/>
      <c r="Y83" s="270"/>
    </row>
    <row r="84" spans="1:60" ht="15.75" thickBot="1">
      <c r="A84" s="19" t="s">
        <v>26</v>
      </c>
      <c r="B84" s="47">
        <v>100</v>
      </c>
      <c r="C84" s="47">
        <v>100</v>
      </c>
      <c r="D84" s="47">
        <v>100</v>
      </c>
      <c r="E84" s="47">
        <v>100</v>
      </c>
      <c r="F84" s="47">
        <v>100</v>
      </c>
      <c r="G84" s="47">
        <v>100</v>
      </c>
      <c r="H84" s="47">
        <v>100</v>
      </c>
      <c r="I84" s="47">
        <v>100</v>
      </c>
      <c r="J84" s="47">
        <v>100</v>
      </c>
      <c r="K84" s="47">
        <v>100</v>
      </c>
      <c r="L84" s="47">
        <v>100</v>
      </c>
      <c r="M84" s="47">
        <v>100</v>
      </c>
      <c r="N84" s="47">
        <v>100</v>
      </c>
      <c r="O84" s="47">
        <v>100</v>
      </c>
      <c r="P84" s="51">
        <f>P28/$P$28*100</f>
        <v>100</v>
      </c>
      <c r="Q84" s="51">
        <f>Q28/$Q$28*100</f>
        <v>100</v>
      </c>
      <c r="R84" s="51">
        <f>R28/$R$28*100</f>
        <v>100</v>
      </c>
      <c r="S84" s="51">
        <f>S28/$S$28*100</f>
        <v>100</v>
      </c>
      <c r="T84" s="51">
        <f>T28/$T$28*100</f>
        <v>100</v>
      </c>
      <c r="U84" s="51">
        <f>U28/$U$28*100</f>
        <v>100</v>
      </c>
      <c r="V84" s="48">
        <f>V69+V74+V83</f>
        <v>100</v>
      </c>
      <c r="W84" s="51"/>
      <c r="X84" s="269"/>
      <c r="Y84" s="269"/>
    </row>
    <row r="85" spans="1:60" ht="15.75">
      <c r="A85" s="2"/>
      <c r="Q85" s="113"/>
      <c r="R85" s="113">
        <f>R69+R74+R83</f>
        <v>100</v>
      </c>
      <c r="S85" s="113"/>
      <c r="T85" s="113"/>
      <c r="U85" s="113"/>
      <c r="V85" s="113"/>
      <c r="W85" s="113"/>
      <c r="X85" s="113"/>
      <c r="Y85" s="113"/>
    </row>
    <row r="86" spans="1:60" ht="15.75">
      <c r="A86" s="2"/>
    </row>
    <row r="87" spans="1:60" ht="16.5" thickBot="1">
      <c r="A87" s="297" t="s">
        <v>30</v>
      </c>
      <c r="B87" s="297"/>
      <c r="C87" s="297"/>
      <c r="D87" s="297"/>
      <c r="E87" s="297"/>
      <c r="F87" s="297"/>
      <c r="G87" s="297"/>
      <c r="H87" s="297"/>
      <c r="I87" s="297"/>
      <c r="J87" s="297"/>
      <c r="K87" s="297"/>
      <c r="L87" s="297"/>
      <c r="M87" s="297"/>
      <c r="N87" s="297"/>
      <c r="O87" s="297"/>
      <c r="P87" s="297"/>
      <c r="Q87" s="297"/>
      <c r="R87" s="155"/>
      <c r="S87" s="155"/>
      <c r="T87" s="155"/>
      <c r="U87" s="155"/>
      <c r="V87" s="155"/>
      <c r="W87" s="155"/>
      <c r="X87" s="155"/>
      <c r="Y87" s="155"/>
    </row>
    <row r="88" spans="1:60" ht="24.75" thickBot="1">
      <c r="A88" s="3" t="s">
        <v>1</v>
      </c>
      <c r="B88" s="26">
        <v>2001</v>
      </c>
      <c r="C88" s="26" t="s">
        <v>31</v>
      </c>
      <c r="D88" s="26" t="s">
        <v>32</v>
      </c>
      <c r="E88" s="26" t="s">
        <v>33</v>
      </c>
      <c r="F88" s="26" t="s">
        <v>34</v>
      </c>
      <c r="G88" s="26" t="s">
        <v>35</v>
      </c>
      <c r="H88" s="26" t="s">
        <v>36</v>
      </c>
      <c r="I88" s="26" t="s">
        <v>37</v>
      </c>
      <c r="J88" s="26" t="s">
        <v>38</v>
      </c>
      <c r="K88" s="26" t="s">
        <v>39</v>
      </c>
      <c r="L88" s="26" t="s">
        <v>40</v>
      </c>
      <c r="M88" s="26" t="s">
        <v>41</v>
      </c>
      <c r="N88" s="26" t="s">
        <v>42</v>
      </c>
      <c r="O88" s="26" t="s">
        <v>43</v>
      </c>
      <c r="P88" s="26" t="s">
        <v>57</v>
      </c>
      <c r="Q88" s="26" t="s">
        <v>76</v>
      </c>
      <c r="R88" s="154" t="s">
        <v>149</v>
      </c>
      <c r="S88" s="154" t="s">
        <v>156</v>
      </c>
      <c r="T88" s="154" t="s">
        <v>197</v>
      </c>
      <c r="U88" s="154" t="s">
        <v>210</v>
      </c>
      <c r="V88" s="154" t="s">
        <v>199</v>
      </c>
      <c r="W88" s="154" t="s">
        <v>236</v>
      </c>
      <c r="X88" s="154" t="s">
        <v>198</v>
      </c>
      <c r="Y88" s="154" t="s">
        <v>237</v>
      </c>
      <c r="AA88" s="154" t="s">
        <v>164</v>
      </c>
      <c r="AB88" s="154" t="s">
        <v>165</v>
      </c>
      <c r="AC88" s="154" t="s">
        <v>166</v>
      </c>
      <c r="AD88" s="154" t="s">
        <v>167</v>
      </c>
      <c r="AE88" s="154" t="s">
        <v>168</v>
      </c>
      <c r="AF88" s="154" t="s">
        <v>169</v>
      </c>
      <c r="AG88" s="154" t="s">
        <v>170</v>
      </c>
      <c r="AH88" s="154" t="s">
        <v>171</v>
      </c>
      <c r="AI88" s="154" t="s">
        <v>157</v>
      </c>
      <c r="AJ88" s="154" t="s">
        <v>172</v>
      </c>
      <c r="AK88" s="154" t="s">
        <v>173</v>
      </c>
      <c r="AL88" s="154" t="s">
        <v>174</v>
      </c>
      <c r="AM88" s="154" t="s">
        <v>175</v>
      </c>
      <c r="AN88" s="154" t="s">
        <v>176</v>
      </c>
      <c r="AO88" s="154" t="s">
        <v>177</v>
      </c>
      <c r="AP88" s="154" t="s">
        <v>178</v>
      </c>
      <c r="AQ88" s="154" t="s">
        <v>179</v>
      </c>
      <c r="AR88" s="154" t="s">
        <v>180</v>
      </c>
      <c r="AS88" s="154" t="s">
        <v>181</v>
      </c>
      <c r="AT88" s="154" t="s">
        <v>182</v>
      </c>
      <c r="AU88" s="154" t="s">
        <v>183</v>
      </c>
      <c r="AV88" s="154" t="s">
        <v>184</v>
      </c>
      <c r="AW88" s="154" t="s">
        <v>185</v>
      </c>
      <c r="AX88" s="154" t="s">
        <v>186</v>
      </c>
      <c r="AY88" s="154" t="s">
        <v>187</v>
      </c>
      <c r="AZ88" s="154" t="s">
        <v>188</v>
      </c>
      <c r="BA88" s="154" t="s">
        <v>189</v>
      </c>
      <c r="BB88" s="154" t="s">
        <v>190</v>
      </c>
      <c r="BC88" s="154" t="s">
        <v>191</v>
      </c>
      <c r="BD88" s="154" t="s">
        <v>192</v>
      </c>
      <c r="BE88" s="154" t="s">
        <v>193</v>
      </c>
      <c r="BF88" s="154" t="s">
        <v>194</v>
      </c>
      <c r="BG88" s="154" t="s">
        <v>195</v>
      </c>
      <c r="BH88" s="154" t="s">
        <v>196</v>
      </c>
    </row>
    <row r="89" spans="1:60" ht="15.75" thickBot="1">
      <c r="A89" s="5" t="s">
        <v>3</v>
      </c>
      <c r="B89" s="27"/>
      <c r="C89" s="11">
        <v>6.14</v>
      </c>
      <c r="D89" s="77">
        <v>-10.46</v>
      </c>
      <c r="E89" s="13">
        <v>-3.46</v>
      </c>
      <c r="F89" s="13">
        <v>-2.75</v>
      </c>
      <c r="G89" s="13">
        <v>-1.69</v>
      </c>
      <c r="H89" s="13">
        <v>-1.53</v>
      </c>
      <c r="I89" s="13">
        <v>-10.18</v>
      </c>
      <c r="J89" s="13">
        <v>4.49</v>
      </c>
      <c r="K89" s="13">
        <v>-1.18</v>
      </c>
      <c r="L89" s="49">
        <v>-2.4</v>
      </c>
      <c r="M89" s="13">
        <v>-8.14</v>
      </c>
      <c r="N89" s="13">
        <v>-7.52</v>
      </c>
      <c r="O89" s="13">
        <v>1.65</v>
      </c>
      <c r="P89" s="49">
        <f t="shared" ref="P89:U89" si="36">(P5-O5)/O5*100</f>
        <v>-2.7173438182612495</v>
      </c>
      <c r="Q89" s="49">
        <f t="shared" si="36"/>
        <v>-2.0567630680797557</v>
      </c>
      <c r="R89" s="49">
        <f t="shared" si="36"/>
        <v>-0.75194864740944523</v>
      </c>
      <c r="S89" s="49">
        <f t="shared" si="36"/>
        <v>8.3156241337891526E-2</v>
      </c>
      <c r="T89" s="49">
        <f t="shared" si="36"/>
        <v>-1.7171344165435747</v>
      </c>
      <c r="U89" s="80">
        <f t="shared" si="36"/>
        <v>-32.866804433590083</v>
      </c>
      <c r="V89" s="49">
        <f t="shared" ref="V89:V112" si="37">(T5-B5)/B5*100</f>
        <v>-37.202854951925914</v>
      </c>
      <c r="W89" s="49">
        <f t="shared" ref="W89:W112" si="38">(U5-B5)/B5*100</f>
        <v>-57.842269804754324</v>
      </c>
      <c r="X89" s="49">
        <f t="shared" ref="X89:X112" si="39">(T5-K5)/K5*100</f>
        <v>-21.605301914580266</v>
      </c>
      <c r="Y89" s="49">
        <f t="shared" ref="Y89:Y112" si="40">(U5-K5)/K5*100</f>
        <v>-47.371134020618555</v>
      </c>
      <c r="AA89" s="49">
        <f t="shared" ref="AA89:AA112" si="41">(V5-C5)/C5*100</f>
        <v>1352.4008002667556</v>
      </c>
      <c r="AB89" s="49">
        <f t="shared" ref="AB89:AB112" si="42">(AA5-D5)/D5*100</f>
        <v>-100</v>
      </c>
      <c r="AC89" s="49" t="e">
        <f t="shared" ref="AC89:AC112" si="43">(AB5-E5)/E5*100</f>
        <v>#VALUE!</v>
      </c>
      <c r="AD89" s="49" t="e">
        <f t="shared" ref="AD89:AD112" si="44">(AC5-F5)/F5*100</f>
        <v>#VALUE!</v>
      </c>
      <c r="AE89" s="49">
        <f t="shared" ref="AE89:AE112" si="45">(AD5-G5)/G5*100</f>
        <v>-25.129446573868602</v>
      </c>
      <c r="AF89" s="49">
        <f t="shared" ref="AF89:AF112" si="46">(AE5-H5)/H5*100</f>
        <v>-99.956435907531912</v>
      </c>
      <c r="AG89" s="49">
        <f t="shared" ref="AG89:AG112" si="47">(AF5-I5)/I5*100</f>
        <v>-99.95149718628268</v>
      </c>
      <c r="AH89" s="49">
        <f t="shared" ref="AH89:AH112" si="48">(AG5-J5)/J5*100</f>
        <v>-99.953579609517533</v>
      </c>
      <c r="AI89" s="49" t="e">
        <f t="shared" ref="AI89:AI112" si="49">(AH5-K5)/K5*100</f>
        <v>#VALUE!</v>
      </c>
      <c r="AJ89" s="49" t="e">
        <f t="shared" ref="AJ89:AJ112" si="50">(AI5-L5)/L5*100</f>
        <v>#VALUE!</v>
      </c>
      <c r="AK89" s="49">
        <f t="shared" ref="AK89:AK112" si="51">(AJ5-M5)/M5*100</f>
        <v>642.89938398357287</v>
      </c>
      <c r="AL89" s="49">
        <f t="shared" ref="AL89:AL112" si="52">(AK5-N5)/N5*100</f>
        <v>-99.539736362313434</v>
      </c>
      <c r="AM89" s="49">
        <f t="shared" ref="AM89:AM112" si="53">(AL5-O5)/O5*100</f>
        <v>-99.547216400461949</v>
      </c>
      <c r="AN89" s="49">
        <f t="shared" ref="AN89:AN112" si="54">(AM5-P5)/P5*100</f>
        <v>-99.534569041071236</v>
      </c>
      <c r="AO89" s="49">
        <f t="shared" ref="AO89:AO112" si="55">(AN5-Q5)/Q5*100</f>
        <v>-100</v>
      </c>
      <c r="AP89" s="49">
        <f t="shared" ref="AP89:AP112" si="56">(AO5-R5)/R5*100</f>
        <v>-100</v>
      </c>
      <c r="AQ89" s="49">
        <f t="shared" ref="AQ89:AQ112" si="57">(AP5-S5)/S5*100</f>
        <v>-100</v>
      </c>
      <c r="AR89" s="49">
        <f t="shared" ref="AR89:AR112" si="58">(AQ5-V5)/V5*100</f>
        <v>-100</v>
      </c>
      <c r="AS89" s="49" t="e">
        <f t="shared" ref="AS89:AS112" si="59">(AR5-AA5)/AA5*100</f>
        <v>#DIV/0!</v>
      </c>
      <c r="AT89" s="49" t="e">
        <f t="shared" ref="AT89:AT112" si="60">(AS5-AB5)/AB5*100</f>
        <v>#VALUE!</v>
      </c>
      <c r="AU89" s="49" t="e">
        <f t="shared" ref="AU89:AU112" si="61">(AT5-AC5)/AC5*100</f>
        <v>#VALUE!</v>
      </c>
      <c r="AV89" s="49">
        <f t="shared" ref="AV89:AV112" si="62">(AU5-AD5)/AD5*100</f>
        <v>-100</v>
      </c>
      <c r="AW89" s="49">
        <f t="shared" ref="AW89:AW112" si="63">(AV5-AE5)/AE5*100</f>
        <v>-100</v>
      </c>
      <c r="AX89" s="49">
        <f t="shared" ref="AX89:AX112" si="64">(AW5-AF5)/AF5*100</f>
        <v>-100</v>
      </c>
      <c r="AY89" s="49">
        <f t="shared" ref="AY89:AY112" si="65">(AX5-AG5)/AG5*100</f>
        <v>-100</v>
      </c>
      <c r="AZ89" s="49" t="e">
        <f t="shared" ref="AZ89:AZ112" si="66">(AY5-AH5)/AH5*100</f>
        <v>#VALUE!</v>
      </c>
      <c r="BA89" s="49" t="e">
        <f t="shared" ref="BA89:BA112" si="67">(AZ5-AI5)/AI5*100</f>
        <v>#VALUE!</v>
      </c>
      <c r="BB89" s="49">
        <f t="shared" ref="BB89:BB112" si="68">(BA5-AJ5)/AJ5*100</f>
        <v>-100</v>
      </c>
      <c r="BC89" s="49">
        <f t="shared" ref="BC89:BC112" si="69">(BB5-AK5)/AK5*100</f>
        <v>-100</v>
      </c>
      <c r="BD89" s="49">
        <f t="shared" ref="BD89:BD112" si="70">(BC5-AL5)/AL5*100</f>
        <v>-100</v>
      </c>
      <c r="BE89" s="49">
        <f t="shared" ref="BE89:BE112" si="71">(BD5-AM5)/AM5*100</f>
        <v>-100</v>
      </c>
      <c r="BF89" s="49" t="e">
        <f t="shared" ref="BF89:BF112" si="72">(BE5-AN5)/AN5*100</f>
        <v>#DIV/0!</v>
      </c>
      <c r="BG89" s="49" t="e">
        <f t="shared" ref="BG89:BG112" si="73">(BF5-AO5)/AO5*100</f>
        <v>#DIV/0!</v>
      </c>
      <c r="BH89" s="49" t="e">
        <f t="shared" ref="BH89:BH112" si="74">(BG5-AP5)/AP5*100</f>
        <v>#DIV/0!</v>
      </c>
    </row>
    <row r="90" spans="1:60" ht="15.75" thickBot="1">
      <c r="A90" s="5" t="s">
        <v>4</v>
      </c>
      <c r="B90" s="27"/>
      <c r="C90" s="13">
        <v>1.34</v>
      </c>
      <c r="D90" s="13">
        <v>-8.83</v>
      </c>
      <c r="E90" s="13">
        <v>1.21</v>
      </c>
      <c r="F90" s="13">
        <v>-9.33</v>
      </c>
      <c r="G90" s="13">
        <v>3.69</v>
      </c>
      <c r="H90" s="13">
        <v>-7.38</v>
      </c>
      <c r="I90" s="13">
        <v>-17.309999999999999</v>
      </c>
      <c r="J90" s="11">
        <v>19.27</v>
      </c>
      <c r="K90" s="13">
        <v>3.06</v>
      </c>
      <c r="L90" s="77">
        <v>-19.190000000000001</v>
      </c>
      <c r="M90" s="13">
        <v>-1.34</v>
      </c>
      <c r="N90" s="13">
        <v>6.78</v>
      </c>
      <c r="O90" s="13">
        <v>-6.35</v>
      </c>
      <c r="P90" s="49">
        <f t="shared" ref="P90:U112" si="75">(P6-O6)/O6*100</f>
        <v>-4.0677966101694913</v>
      </c>
      <c r="Q90" s="49">
        <f t="shared" si="75"/>
        <v>0.70671378091872794</v>
      </c>
      <c r="R90" s="49">
        <f t="shared" si="75"/>
        <v>-10.175438596491228</v>
      </c>
      <c r="S90" s="49">
        <f t="shared" si="75"/>
        <v>4.296875</v>
      </c>
      <c r="T90" s="49">
        <f t="shared" si="75"/>
        <v>17.228464419475657</v>
      </c>
      <c r="U90" s="80">
        <f t="shared" si="75"/>
        <v>-38.019169329073485</v>
      </c>
      <c r="V90" s="49">
        <f t="shared" si="37"/>
        <v>-29.977628635346754</v>
      </c>
      <c r="W90" s="49">
        <f t="shared" si="38"/>
        <v>-56.599552572706934</v>
      </c>
      <c r="X90" s="49">
        <f t="shared" si="39"/>
        <v>-15.405405405405407</v>
      </c>
      <c r="Y90" s="49">
        <f t="shared" si="40"/>
        <v>-47.567567567567572</v>
      </c>
      <c r="AA90" s="49">
        <f t="shared" si="41"/>
        <v>1378.8079470198677</v>
      </c>
      <c r="AB90" s="49">
        <f t="shared" si="42"/>
        <v>-100</v>
      </c>
      <c r="AC90" s="49">
        <f t="shared" si="43"/>
        <v>-100</v>
      </c>
      <c r="AD90" s="49" t="e">
        <f t="shared" si="44"/>
        <v>#VALUE!</v>
      </c>
      <c r="AE90" s="49">
        <f t="shared" si="45"/>
        <v>-27.989821882951656</v>
      </c>
      <c r="AF90" s="49">
        <f t="shared" si="46"/>
        <v>-99.95545565590082</v>
      </c>
      <c r="AG90" s="49">
        <f t="shared" si="47"/>
        <v>-99.946132421089359</v>
      </c>
      <c r="AH90" s="49">
        <f t="shared" si="48"/>
        <v>-98.177929951915829</v>
      </c>
      <c r="AI90" s="49">
        <f t="shared" si="49"/>
        <v>-100</v>
      </c>
      <c r="AJ90" s="49" t="e">
        <f t="shared" si="50"/>
        <v>#VALUE!</v>
      </c>
      <c r="AK90" s="49">
        <f t="shared" si="51"/>
        <v>14716.271186440679</v>
      </c>
      <c r="AL90" s="49">
        <f t="shared" si="52"/>
        <v>-92.050168984836873</v>
      </c>
      <c r="AM90" s="49">
        <f t="shared" si="53"/>
        <v>-91.511197390588535</v>
      </c>
      <c r="AN90" s="49">
        <f t="shared" si="54"/>
        <v>-72.839911425832369</v>
      </c>
      <c r="AO90" s="49">
        <f t="shared" si="55"/>
        <v>-100</v>
      </c>
      <c r="AP90" s="49">
        <f t="shared" si="56"/>
        <v>-100</v>
      </c>
      <c r="AQ90" s="49">
        <f t="shared" si="57"/>
        <v>-100</v>
      </c>
      <c r="AR90" s="49">
        <f t="shared" si="58"/>
        <v>-100</v>
      </c>
      <c r="AS90" s="49" t="e">
        <f t="shared" si="59"/>
        <v>#DIV/0!</v>
      </c>
      <c r="AT90" s="49" t="e">
        <f t="shared" si="60"/>
        <v>#DIV/0!</v>
      </c>
      <c r="AU90" s="49" t="e">
        <f t="shared" si="61"/>
        <v>#VALUE!</v>
      </c>
      <c r="AV90" s="49">
        <f t="shared" si="62"/>
        <v>-100</v>
      </c>
      <c r="AW90" s="49">
        <f t="shared" si="63"/>
        <v>-100</v>
      </c>
      <c r="AX90" s="49">
        <f t="shared" si="64"/>
        <v>-100</v>
      </c>
      <c r="AY90" s="49">
        <f t="shared" si="65"/>
        <v>-100</v>
      </c>
      <c r="AZ90" s="49" t="e">
        <f t="shared" si="66"/>
        <v>#DIV/0!</v>
      </c>
      <c r="BA90" s="49" t="e">
        <f t="shared" si="67"/>
        <v>#VALUE!</v>
      </c>
      <c r="BB90" s="49">
        <f t="shared" si="68"/>
        <v>-100</v>
      </c>
      <c r="BC90" s="49">
        <f t="shared" si="69"/>
        <v>-100</v>
      </c>
      <c r="BD90" s="49">
        <f t="shared" si="70"/>
        <v>-100</v>
      </c>
      <c r="BE90" s="49">
        <f t="shared" si="71"/>
        <v>-100</v>
      </c>
      <c r="BF90" s="49" t="e">
        <f t="shared" si="72"/>
        <v>#DIV/0!</v>
      </c>
      <c r="BG90" s="49" t="e">
        <f t="shared" si="73"/>
        <v>#DIV/0!</v>
      </c>
      <c r="BH90" s="49" t="e">
        <f t="shared" si="74"/>
        <v>#DIV/0!</v>
      </c>
    </row>
    <row r="91" spans="1:60" ht="15.75" thickBot="1">
      <c r="A91" s="5" t="s">
        <v>5</v>
      </c>
      <c r="B91" s="27"/>
      <c r="C91" s="77">
        <v>-0.09</v>
      </c>
      <c r="D91" s="13">
        <v>-5.41</v>
      </c>
      <c r="E91" s="13">
        <v>-4.84</v>
      </c>
      <c r="F91" s="13">
        <v>-4.0599999999999996</v>
      </c>
      <c r="G91" s="13">
        <v>-1.03</v>
      </c>
      <c r="H91" s="13">
        <v>-3.22</v>
      </c>
      <c r="I91" s="77">
        <v>-6.4</v>
      </c>
      <c r="J91" s="13">
        <v>-4.13</v>
      </c>
      <c r="K91" s="13">
        <v>-1.94</v>
      </c>
      <c r="L91" s="13">
        <v>-5.57</v>
      </c>
      <c r="M91" s="13">
        <v>-4.09</v>
      </c>
      <c r="N91" s="13">
        <v>-4.53</v>
      </c>
      <c r="O91" s="13">
        <v>-2.41</v>
      </c>
      <c r="P91" s="49">
        <f t="shared" si="75"/>
        <v>-1.2117193151675909</v>
      </c>
      <c r="Q91" s="83">
        <f t="shared" si="75"/>
        <v>3.3563190333801181E-2</v>
      </c>
      <c r="R91" s="49">
        <f t="shared" si="75"/>
        <v>-0.71069086472472176</v>
      </c>
      <c r="S91" s="49">
        <f t="shared" si="75"/>
        <v>3.0720078643401323E-3</v>
      </c>
      <c r="T91" s="49">
        <f t="shared" si="75"/>
        <v>2.1503394464411883E-2</v>
      </c>
      <c r="U91" s="80">
        <f t="shared" si="75"/>
        <v>-38.685503685503683</v>
      </c>
      <c r="V91" s="49">
        <f t="shared" si="37"/>
        <v>-39.782878067725768</v>
      </c>
      <c r="W91" s="49">
        <f t="shared" si="38"/>
        <v>-63.078174992139971</v>
      </c>
      <c r="X91" s="49">
        <f t="shared" si="39"/>
        <v>-17.1964803417934</v>
      </c>
      <c r="Y91" s="49">
        <f t="shared" si="40"/>
        <v>-49.22943899089568</v>
      </c>
      <c r="AA91" s="49">
        <f t="shared" si="41"/>
        <v>1361.7392270102177</v>
      </c>
      <c r="AB91" s="49">
        <f t="shared" si="42"/>
        <v>-100</v>
      </c>
      <c r="AC91" s="49">
        <f t="shared" si="43"/>
        <v>-100</v>
      </c>
      <c r="AD91" s="49" t="e">
        <f t="shared" si="44"/>
        <v>#VALUE!</v>
      </c>
      <c r="AE91" s="49">
        <f t="shared" si="45"/>
        <v>-29.019123730318586</v>
      </c>
      <c r="AF91" s="49">
        <f t="shared" si="46"/>
        <v>-99.957980967578891</v>
      </c>
      <c r="AG91" s="49">
        <f t="shared" si="47"/>
        <v>-99.955106832408859</v>
      </c>
      <c r="AH91" s="49">
        <f t="shared" si="48"/>
        <v>-99.936861105533737</v>
      </c>
      <c r="AI91" s="49">
        <f t="shared" si="49"/>
        <v>-100</v>
      </c>
      <c r="AJ91" s="49" t="e">
        <f t="shared" si="50"/>
        <v>#VALUE!</v>
      </c>
      <c r="AK91" s="49">
        <f t="shared" si="51"/>
        <v>13.397169493429182</v>
      </c>
      <c r="AL91" s="49">
        <f t="shared" si="52"/>
        <v>-99.931944144085932</v>
      </c>
      <c r="AM91" s="49">
        <f t="shared" si="53"/>
        <v>-99.930259979096007</v>
      </c>
      <c r="AN91" s="49">
        <f t="shared" si="54"/>
        <v>-99.694880087874537</v>
      </c>
      <c r="AO91" s="49">
        <f t="shared" si="55"/>
        <v>-100</v>
      </c>
      <c r="AP91" s="49">
        <f t="shared" si="56"/>
        <v>-100</v>
      </c>
      <c r="AQ91" s="49">
        <f t="shared" si="57"/>
        <v>-100</v>
      </c>
      <c r="AR91" s="49">
        <f t="shared" si="58"/>
        <v>-100</v>
      </c>
      <c r="AS91" s="49" t="e">
        <f t="shared" si="59"/>
        <v>#DIV/0!</v>
      </c>
      <c r="AT91" s="49" t="e">
        <f t="shared" si="60"/>
        <v>#DIV/0!</v>
      </c>
      <c r="AU91" s="49" t="e">
        <f t="shared" si="61"/>
        <v>#VALUE!</v>
      </c>
      <c r="AV91" s="49">
        <f t="shared" si="62"/>
        <v>-100</v>
      </c>
      <c r="AW91" s="49">
        <f t="shared" si="63"/>
        <v>-100</v>
      </c>
      <c r="AX91" s="49">
        <f t="shared" si="64"/>
        <v>-100</v>
      </c>
      <c r="AY91" s="49">
        <f t="shared" si="65"/>
        <v>-100</v>
      </c>
      <c r="AZ91" s="49" t="e">
        <f t="shared" si="66"/>
        <v>#DIV/0!</v>
      </c>
      <c r="BA91" s="49" t="e">
        <f t="shared" si="67"/>
        <v>#VALUE!</v>
      </c>
      <c r="BB91" s="49">
        <f t="shared" si="68"/>
        <v>-100</v>
      </c>
      <c r="BC91" s="49">
        <f t="shared" si="69"/>
        <v>-100</v>
      </c>
      <c r="BD91" s="49">
        <f t="shared" si="70"/>
        <v>-100</v>
      </c>
      <c r="BE91" s="49">
        <f t="shared" si="71"/>
        <v>-100</v>
      </c>
      <c r="BF91" s="49" t="e">
        <f t="shared" si="72"/>
        <v>#DIV/0!</v>
      </c>
      <c r="BG91" s="49" t="e">
        <f t="shared" si="73"/>
        <v>#DIV/0!</v>
      </c>
      <c r="BH91" s="49" t="e">
        <f t="shared" si="74"/>
        <v>#DIV/0!</v>
      </c>
    </row>
    <row r="92" spans="1:60" ht="15.75" thickBot="1">
      <c r="A92" s="5" t="s">
        <v>6</v>
      </c>
      <c r="B92" s="27"/>
      <c r="C92" s="13">
        <v>-5.78</v>
      </c>
      <c r="D92" s="13">
        <v>-10.9</v>
      </c>
      <c r="E92" s="13">
        <v>-4.68</v>
      </c>
      <c r="F92" s="13">
        <v>2.3199999999999998</v>
      </c>
      <c r="G92" s="13">
        <v>-3.85</v>
      </c>
      <c r="H92" s="13">
        <v>-6.75</v>
      </c>
      <c r="I92" s="13">
        <v>-2.27</v>
      </c>
      <c r="J92" s="77">
        <v>-11.07</v>
      </c>
      <c r="K92" s="49">
        <v>-3.5</v>
      </c>
      <c r="L92" s="11">
        <v>14.16</v>
      </c>
      <c r="M92" s="13">
        <v>9.1300000000000008</v>
      </c>
      <c r="N92" s="13">
        <v>-2.91</v>
      </c>
      <c r="O92" s="13">
        <v>-5.27</v>
      </c>
      <c r="P92" s="49">
        <f t="shared" si="75"/>
        <v>1.6655562958027983</v>
      </c>
      <c r="Q92" s="49">
        <f t="shared" si="75"/>
        <v>1.7365661861074706</v>
      </c>
      <c r="R92" s="49">
        <f t="shared" si="75"/>
        <v>-3.0273752012882444</v>
      </c>
      <c r="S92" s="84">
        <f t="shared" si="75"/>
        <v>2.9226170707406176</v>
      </c>
      <c r="T92" s="84">
        <f t="shared" si="75"/>
        <v>-0.9680542110358179</v>
      </c>
      <c r="U92" s="80">
        <f t="shared" si="75"/>
        <v>-30.954708374063213</v>
      </c>
      <c r="V92" s="49">
        <f t="shared" si="37"/>
        <v>-27.873090481786132</v>
      </c>
      <c r="W92" s="49">
        <f t="shared" si="38"/>
        <v>-50.199764982373672</v>
      </c>
      <c r="X92" s="49">
        <f t="shared" si="39"/>
        <v>17.137404580152669</v>
      </c>
      <c r="Y92" s="49">
        <f t="shared" si="40"/>
        <v>-19.122137404580151</v>
      </c>
      <c r="AA92" s="49">
        <f t="shared" si="41"/>
        <v>1483.1379396358195</v>
      </c>
      <c r="AB92" s="49">
        <f t="shared" si="42"/>
        <v>-100</v>
      </c>
      <c r="AC92" s="49">
        <f t="shared" si="43"/>
        <v>-100</v>
      </c>
      <c r="AD92" s="49" t="e">
        <f t="shared" si="44"/>
        <v>#VALUE!</v>
      </c>
      <c r="AE92" s="49">
        <f t="shared" si="45"/>
        <v>-8.8955223880597014</v>
      </c>
      <c r="AF92" s="49">
        <f t="shared" si="46"/>
        <v>-99.944026686022042</v>
      </c>
      <c r="AG92" s="49">
        <f t="shared" si="47"/>
        <v>-99.942724981045799</v>
      </c>
      <c r="AH92" s="49">
        <f t="shared" si="48"/>
        <v>-99.003045929663244</v>
      </c>
      <c r="AI92" s="49">
        <f t="shared" si="49"/>
        <v>-100</v>
      </c>
      <c r="AJ92" s="49" t="e">
        <f t="shared" si="50"/>
        <v>#VALUE!</v>
      </c>
      <c r="AK92" s="49">
        <f t="shared" si="51"/>
        <v>5247.3958333333339</v>
      </c>
      <c r="AL92" s="49">
        <f t="shared" si="52"/>
        <v>-96.844430419690752</v>
      </c>
      <c r="AM92" s="49">
        <f t="shared" si="53"/>
        <v>-96.668887408394397</v>
      </c>
      <c r="AN92" s="49">
        <f t="shared" si="54"/>
        <v>-100</v>
      </c>
      <c r="AO92" s="49">
        <f t="shared" si="55"/>
        <v>-100</v>
      </c>
      <c r="AP92" s="49">
        <f t="shared" si="56"/>
        <v>-100</v>
      </c>
      <c r="AQ92" s="49">
        <f t="shared" si="57"/>
        <v>-100</v>
      </c>
      <c r="AR92" s="49">
        <f t="shared" si="58"/>
        <v>-100</v>
      </c>
      <c r="AS92" s="49" t="e">
        <f t="shared" si="59"/>
        <v>#DIV/0!</v>
      </c>
      <c r="AT92" s="49" t="e">
        <f t="shared" si="60"/>
        <v>#DIV/0!</v>
      </c>
      <c r="AU92" s="49" t="e">
        <f t="shared" si="61"/>
        <v>#VALUE!</v>
      </c>
      <c r="AV92" s="49">
        <f t="shared" si="62"/>
        <v>-100</v>
      </c>
      <c r="AW92" s="49">
        <f t="shared" si="63"/>
        <v>-100</v>
      </c>
      <c r="AX92" s="49">
        <f t="shared" si="64"/>
        <v>-100</v>
      </c>
      <c r="AY92" s="49">
        <f t="shared" si="65"/>
        <v>-100</v>
      </c>
      <c r="AZ92" s="49" t="e">
        <f t="shared" si="66"/>
        <v>#DIV/0!</v>
      </c>
      <c r="BA92" s="49" t="e">
        <f t="shared" si="67"/>
        <v>#VALUE!</v>
      </c>
      <c r="BB92" s="49">
        <f t="shared" si="68"/>
        <v>-100</v>
      </c>
      <c r="BC92" s="49">
        <f t="shared" si="69"/>
        <v>-100</v>
      </c>
      <c r="BD92" s="49">
        <f t="shared" si="70"/>
        <v>-100</v>
      </c>
      <c r="BE92" s="49" t="e">
        <f t="shared" si="71"/>
        <v>#DIV/0!</v>
      </c>
      <c r="BF92" s="49" t="e">
        <f t="shared" si="72"/>
        <v>#DIV/0!</v>
      </c>
      <c r="BG92" s="49" t="e">
        <f t="shared" si="73"/>
        <v>#DIV/0!</v>
      </c>
      <c r="BH92" s="49" t="e">
        <f t="shared" si="74"/>
        <v>#DIV/0!</v>
      </c>
    </row>
    <row r="93" spans="1:60" ht="15.75" thickBot="1">
      <c r="A93" s="5" t="s">
        <v>7</v>
      </c>
      <c r="B93" s="27"/>
      <c r="C93" s="49">
        <v>-4.8</v>
      </c>
      <c r="D93" s="13">
        <v>-7.38</v>
      </c>
      <c r="E93" s="13">
        <v>-1.66</v>
      </c>
      <c r="F93" s="13">
        <v>-2.74</v>
      </c>
      <c r="G93" s="83">
        <v>4.8</v>
      </c>
      <c r="H93" s="13">
        <v>-4.58</v>
      </c>
      <c r="I93" s="77">
        <v>-8.89</v>
      </c>
      <c r="J93" s="77">
        <v>-6.58</v>
      </c>
      <c r="K93" s="77">
        <v>0.05</v>
      </c>
      <c r="L93" s="13">
        <v>-0.56000000000000005</v>
      </c>
      <c r="M93" s="49">
        <v>-7.7</v>
      </c>
      <c r="N93" s="13">
        <v>-3.97</v>
      </c>
      <c r="O93" s="13">
        <v>1.19</v>
      </c>
      <c r="P93" s="49">
        <f t="shared" si="75"/>
        <v>-0.65195586760280844</v>
      </c>
      <c r="Q93" s="49">
        <f t="shared" si="75"/>
        <v>1.2042979736064037</v>
      </c>
      <c r="R93" s="49">
        <f t="shared" si="75"/>
        <v>-1.3538549237565911</v>
      </c>
      <c r="S93" s="84">
        <f t="shared" si="75"/>
        <v>1.8925166136954639</v>
      </c>
      <c r="T93" s="84">
        <f t="shared" si="75"/>
        <v>-1.7652062951935346</v>
      </c>
      <c r="U93" s="80">
        <f t="shared" si="75"/>
        <v>-28.996175218301218</v>
      </c>
      <c r="V93" s="49">
        <f t="shared" si="37"/>
        <v>-36.406608536025701</v>
      </c>
      <c r="W93" s="49">
        <f t="shared" si="38"/>
        <v>-54.846259752179904</v>
      </c>
      <c r="X93" s="49">
        <f t="shared" si="39"/>
        <v>-11.462526356143378</v>
      </c>
      <c r="Y93" s="49">
        <f t="shared" si="40"/>
        <v>-37.13500734777331</v>
      </c>
      <c r="AA93" s="49">
        <f t="shared" si="41"/>
        <v>1451.824536032779</v>
      </c>
      <c r="AB93" s="49">
        <f t="shared" si="42"/>
        <v>-100</v>
      </c>
      <c r="AC93" s="49">
        <f t="shared" si="43"/>
        <v>-100</v>
      </c>
      <c r="AD93" s="49" t="e">
        <f t="shared" si="44"/>
        <v>#VALUE!</v>
      </c>
      <c r="AE93" s="49">
        <f t="shared" si="45"/>
        <v>-28.004776491355589</v>
      </c>
      <c r="AF93" s="49">
        <f t="shared" si="46"/>
        <v>-99.956769348060021</v>
      </c>
      <c r="AG93" s="49">
        <f t="shared" si="47"/>
        <v>-99.952550589981314</v>
      </c>
      <c r="AH93" s="49">
        <f t="shared" si="48"/>
        <v>-99.77617955492444</v>
      </c>
      <c r="AI93" s="49">
        <f t="shared" si="49"/>
        <v>-100</v>
      </c>
      <c r="AJ93" s="49">
        <f t="shared" si="50"/>
        <v>-100</v>
      </c>
      <c r="AK93" s="49">
        <f t="shared" si="51"/>
        <v>-100</v>
      </c>
      <c r="AL93" s="49">
        <f t="shared" si="52"/>
        <v>-100</v>
      </c>
      <c r="AM93" s="49">
        <f t="shared" si="53"/>
        <v>-100</v>
      </c>
      <c r="AN93" s="49">
        <f t="shared" si="54"/>
        <v>-100</v>
      </c>
      <c r="AO93" s="49">
        <f t="shared" si="55"/>
        <v>-100</v>
      </c>
      <c r="AP93" s="49">
        <f t="shared" si="56"/>
        <v>-100</v>
      </c>
      <c r="AQ93" s="49">
        <f t="shared" si="57"/>
        <v>-100</v>
      </c>
      <c r="AR93" s="49">
        <f t="shared" si="58"/>
        <v>-100</v>
      </c>
      <c r="AS93" s="49" t="e">
        <f t="shared" si="59"/>
        <v>#DIV/0!</v>
      </c>
      <c r="AT93" s="49" t="e">
        <f t="shared" si="60"/>
        <v>#DIV/0!</v>
      </c>
      <c r="AU93" s="49" t="e">
        <f t="shared" si="61"/>
        <v>#VALUE!</v>
      </c>
      <c r="AV93" s="49">
        <f t="shared" si="62"/>
        <v>-100</v>
      </c>
      <c r="AW93" s="49">
        <f t="shared" si="63"/>
        <v>-100</v>
      </c>
      <c r="AX93" s="49">
        <f t="shared" si="64"/>
        <v>-100</v>
      </c>
      <c r="AY93" s="49">
        <f t="shared" si="65"/>
        <v>-100</v>
      </c>
      <c r="AZ93" s="49" t="e">
        <f t="shared" si="66"/>
        <v>#DIV/0!</v>
      </c>
      <c r="BA93" s="49" t="e">
        <f t="shared" si="67"/>
        <v>#DIV/0!</v>
      </c>
      <c r="BB93" s="49" t="e">
        <f t="shared" si="68"/>
        <v>#DIV/0!</v>
      </c>
      <c r="BC93" s="49" t="e">
        <f t="shared" si="69"/>
        <v>#DIV/0!</v>
      </c>
      <c r="BD93" s="49" t="e">
        <f t="shared" si="70"/>
        <v>#DIV/0!</v>
      </c>
      <c r="BE93" s="49" t="e">
        <f t="shared" si="71"/>
        <v>#DIV/0!</v>
      </c>
      <c r="BF93" s="49" t="e">
        <f t="shared" si="72"/>
        <v>#DIV/0!</v>
      </c>
      <c r="BG93" s="49" t="e">
        <f t="shared" si="73"/>
        <v>#DIV/0!</v>
      </c>
      <c r="BH93" s="49" t="e">
        <f t="shared" si="74"/>
        <v>#DIV/0!</v>
      </c>
    </row>
    <row r="94" spans="1:60" ht="15.75" thickBot="1">
      <c r="A94" s="5" t="s">
        <v>8</v>
      </c>
      <c r="B94" s="27"/>
      <c r="C94" s="13">
        <v>-0.44</v>
      </c>
      <c r="D94" s="13">
        <v>-5.7</v>
      </c>
      <c r="E94" s="13">
        <v>-4.67</v>
      </c>
      <c r="F94" s="13">
        <v>-5.43</v>
      </c>
      <c r="G94" s="83">
        <v>1</v>
      </c>
      <c r="H94" s="13">
        <v>-0.85</v>
      </c>
      <c r="I94" s="84">
        <v>-5</v>
      </c>
      <c r="J94" s="77">
        <v>-5.81</v>
      </c>
      <c r="K94" s="77">
        <v>-12.48</v>
      </c>
      <c r="L94" s="13">
        <v>-8.3699999999999992</v>
      </c>
      <c r="M94" s="13">
        <v>-1.78</v>
      </c>
      <c r="N94" s="13">
        <v>-6.67</v>
      </c>
      <c r="O94" s="13">
        <v>0.36</v>
      </c>
      <c r="P94" s="49">
        <f t="shared" si="75"/>
        <v>6.6948130277442699</v>
      </c>
      <c r="Q94" s="49">
        <f t="shared" si="75"/>
        <v>-2.3459581684567552</v>
      </c>
      <c r="R94" s="49">
        <f t="shared" si="75"/>
        <v>0.37626628075253254</v>
      </c>
      <c r="S94" s="84">
        <f t="shared" si="75"/>
        <v>-3.3737024221453291</v>
      </c>
      <c r="T94" s="84">
        <f t="shared" si="75"/>
        <v>-0.89525514771709935</v>
      </c>
      <c r="U94" s="80">
        <f t="shared" si="75"/>
        <v>-29.418849744052995</v>
      </c>
      <c r="V94" s="49">
        <f t="shared" si="37"/>
        <v>-43.949367088607595</v>
      </c>
      <c r="W94" s="49">
        <f t="shared" si="38"/>
        <v>-60.438818565400844</v>
      </c>
      <c r="X94" s="49">
        <f t="shared" si="39"/>
        <v>-15.560640732265446</v>
      </c>
      <c r="Y94" s="49">
        <f t="shared" si="40"/>
        <v>-40.401728960081364</v>
      </c>
      <c r="AA94" s="49">
        <f t="shared" si="41"/>
        <v>1327.8860823868451</v>
      </c>
      <c r="AB94" s="49">
        <f t="shared" si="42"/>
        <v>-100</v>
      </c>
      <c r="AC94" s="49">
        <f t="shared" si="43"/>
        <v>-100</v>
      </c>
      <c r="AD94" s="49" t="e">
        <f t="shared" si="44"/>
        <v>#VALUE!</v>
      </c>
      <c r="AE94" s="49">
        <f t="shared" si="45"/>
        <v>-30.148075024679173</v>
      </c>
      <c r="AF94" s="49">
        <f t="shared" si="46"/>
        <v>-99.959636516817213</v>
      </c>
      <c r="AG94" s="49">
        <f t="shared" si="47"/>
        <v>-99.957513013509967</v>
      </c>
      <c r="AH94" s="49">
        <f t="shared" si="48"/>
        <v>-99.175805822238331</v>
      </c>
      <c r="AI94" s="49">
        <f t="shared" si="49"/>
        <v>-100</v>
      </c>
      <c r="AJ94" s="49">
        <f t="shared" si="50"/>
        <v>-100</v>
      </c>
      <c r="AK94" s="49">
        <f t="shared" si="51"/>
        <v>-100</v>
      </c>
      <c r="AL94" s="49">
        <f t="shared" si="52"/>
        <v>-100</v>
      </c>
      <c r="AM94" s="49">
        <f t="shared" si="53"/>
        <v>-100</v>
      </c>
      <c r="AN94" s="49">
        <f t="shared" si="54"/>
        <v>-100</v>
      </c>
      <c r="AO94" s="49">
        <f t="shared" si="55"/>
        <v>-100</v>
      </c>
      <c r="AP94" s="49">
        <f t="shared" si="56"/>
        <v>-100</v>
      </c>
      <c r="AQ94" s="49">
        <f t="shared" si="57"/>
        <v>-100</v>
      </c>
      <c r="AR94" s="49">
        <f t="shared" si="58"/>
        <v>-100</v>
      </c>
      <c r="AS94" s="49" t="e">
        <f t="shared" si="59"/>
        <v>#DIV/0!</v>
      </c>
      <c r="AT94" s="49" t="e">
        <f t="shared" si="60"/>
        <v>#DIV/0!</v>
      </c>
      <c r="AU94" s="49" t="e">
        <f t="shared" si="61"/>
        <v>#VALUE!</v>
      </c>
      <c r="AV94" s="49">
        <f t="shared" si="62"/>
        <v>-100</v>
      </c>
      <c r="AW94" s="49">
        <f t="shared" si="63"/>
        <v>-100</v>
      </c>
      <c r="AX94" s="49">
        <f t="shared" si="64"/>
        <v>-100</v>
      </c>
      <c r="AY94" s="49">
        <f t="shared" si="65"/>
        <v>-100</v>
      </c>
      <c r="AZ94" s="49" t="e">
        <f t="shared" si="66"/>
        <v>#DIV/0!</v>
      </c>
      <c r="BA94" s="49" t="e">
        <f t="shared" si="67"/>
        <v>#DIV/0!</v>
      </c>
      <c r="BB94" s="49" t="e">
        <f t="shared" si="68"/>
        <v>#DIV/0!</v>
      </c>
      <c r="BC94" s="49" t="e">
        <f t="shared" si="69"/>
        <v>#DIV/0!</v>
      </c>
      <c r="BD94" s="49" t="e">
        <f t="shared" si="70"/>
        <v>#DIV/0!</v>
      </c>
      <c r="BE94" s="49" t="e">
        <f t="shared" si="71"/>
        <v>#DIV/0!</v>
      </c>
      <c r="BF94" s="49" t="e">
        <f t="shared" si="72"/>
        <v>#DIV/0!</v>
      </c>
      <c r="BG94" s="49" t="e">
        <f t="shared" si="73"/>
        <v>#DIV/0!</v>
      </c>
      <c r="BH94" s="49" t="e">
        <f t="shared" si="74"/>
        <v>#DIV/0!</v>
      </c>
    </row>
    <row r="95" spans="1:60" ht="15.75" thickBot="1">
      <c r="A95" s="5" t="s">
        <v>9</v>
      </c>
      <c r="B95" s="27"/>
      <c r="C95" s="13">
        <v>1.47</v>
      </c>
      <c r="D95" s="13">
        <v>-5.0599999999999996</v>
      </c>
      <c r="E95" s="13">
        <v>-2.97</v>
      </c>
      <c r="F95" s="13">
        <v>1.58</v>
      </c>
      <c r="G95" s="13">
        <v>2.11</v>
      </c>
      <c r="H95" s="13">
        <v>-0.97</v>
      </c>
      <c r="I95" s="49">
        <v>-5.6</v>
      </c>
      <c r="J95" s="83">
        <v>2.4</v>
      </c>
      <c r="K95" s="49">
        <v>0.5</v>
      </c>
      <c r="L95" s="13">
        <v>-4.2300000000000004</v>
      </c>
      <c r="M95" s="77">
        <v>-5.63</v>
      </c>
      <c r="N95" s="13">
        <v>0.05</v>
      </c>
      <c r="O95" s="49">
        <v>-4.4000000000000004</v>
      </c>
      <c r="P95" s="49">
        <f t="shared" si="75"/>
        <v>0.33385000596160724</v>
      </c>
      <c r="Q95" s="49">
        <f t="shared" si="75"/>
        <v>-1.5805109922756984</v>
      </c>
      <c r="R95" s="49">
        <f t="shared" si="75"/>
        <v>4.8056025114706591</v>
      </c>
      <c r="S95" s="84">
        <f t="shared" si="75"/>
        <v>-4.5391705069124422</v>
      </c>
      <c r="T95" s="84">
        <f t="shared" si="75"/>
        <v>-2.8602461984069514</v>
      </c>
      <c r="U95" s="80">
        <f t="shared" si="75"/>
        <v>-28.798608522797863</v>
      </c>
      <c r="V95" s="49">
        <f t="shared" si="37"/>
        <v>-22.620649875024036</v>
      </c>
      <c r="W95" s="49">
        <f t="shared" si="38"/>
        <v>-44.904825995000962</v>
      </c>
      <c r="X95" s="49">
        <f t="shared" si="39"/>
        <v>-17.037724180581325</v>
      </c>
      <c r="Y95" s="49">
        <f t="shared" si="40"/>
        <v>-40.929705215419496</v>
      </c>
      <c r="AA95" s="49">
        <f t="shared" si="41"/>
        <v>1625.2297489341545</v>
      </c>
      <c r="AB95" s="49">
        <f t="shared" si="42"/>
        <v>-100</v>
      </c>
      <c r="AC95" s="49">
        <f t="shared" si="43"/>
        <v>-100</v>
      </c>
      <c r="AD95" s="49" t="e">
        <f t="shared" si="44"/>
        <v>#VALUE!</v>
      </c>
      <c r="AE95" s="49">
        <f t="shared" si="45"/>
        <v>-16.559246405552802</v>
      </c>
      <c r="AF95" s="49">
        <f t="shared" si="46"/>
        <v>-99.951724521511736</v>
      </c>
      <c r="AG95" s="49">
        <f t="shared" si="47"/>
        <v>-99.948862197320508</v>
      </c>
      <c r="AH95" s="49">
        <f t="shared" si="48"/>
        <v>-99.566391564271484</v>
      </c>
      <c r="AI95" s="49">
        <f t="shared" si="49"/>
        <v>-100</v>
      </c>
      <c r="AJ95" s="49">
        <f t="shared" si="50"/>
        <v>-100</v>
      </c>
      <c r="AK95" s="49">
        <f t="shared" si="51"/>
        <v>-100</v>
      </c>
      <c r="AL95" s="49">
        <f t="shared" si="52"/>
        <v>-100</v>
      </c>
      <c r="AM95" s="49">
        <f t="shared" si="53"/>
        <v>-100</v>
      </c>
      <c r="AN95" s="49">
        <f t="shared" si="54"/>
        <v>-100</v>
      </c>
      <c r="AO95" s="49">
        <f t="shared" si="55"/>
        <v>-100</v>
      </c>
      <c r="AP95" s="49">
        <f t="shared" si="56"/>
        <v>-100</v>
      </c>
      <c r="AQ95" s="49">
        <f t="shared" si="57"/>
        <v>-100</v>
      </c>
      <c r="AR95" s="49">
        <f t="shared" si="58"/>
        <v>-100</v>
      </c>
      <c r="AS95" s="49" t="e">
        <f t="shared" si="59"/>
        <v>#DIV/0!</v>
      </c>
      <c r="AT95" s="49" t="e">
        <f t="shared" si="60"/>
        <v>#DIV/0!</v>
      </c>
      <c r="AU95" s="49" t="e">
        <f t="shared" si="61"/>
        <v>#VALUE!</v>
      </c>
      <c r="AV95" s="49">
        <f t="shared" si="62"/>
        <v>-100</v>
      </c>
      <c r="AW95" s="49">
        <f t="shared" si="63"/>
        <v>-100</v>
      </c>
      <c r="AX95" s="49">
        <f t="shared" si="64"/>
        <v>-100</v>
      </c>
      <c r="AY95" s="49">
        <f t="shared" si="65"/>
        <v>-100</v>
      </c>
      <c r="AZ95" s="49" t="e">
        <f t="shared" si="66"/>
        <v>#DIV/0!</v>
      </c>
      <c r="BA95" s="49" t="e">
        <f t="shared" si="67"/>
        <v>#DIV/0!</v>
      </c>
      <c r="BB95" s="49" t="e">
        <f t="shared" si="68"/>
        <v>#DIV/0!</v>
      </c>
      <c r="BC95" s="49" t="e">
        <f t="shared" si="69"/>
        <v>#DIV/0!</v>
      </c>
      <c r="BD95" s="49" t="e">
        <f t="shared" si="70"/>
        <v>#DIV/0!</v>
      </c>
      <c r="BE95" s="49" t="e">
        <f t="shared" si="71"/>
        <v>#DIV/0!</v>
      </c>
      <c r="BF95" s="49" t="e">
        <f t="shared" si="72"/>
        <v>#DIV/0!</v>
      </c>
      <c r="BG95" s="49" t="e">
        <f t="shared" si="73"/>
        <v>#DIV/0!</v>
      </c>
      <c r="BH95" s="49" t="e">
        <f t="shared" si="74"/>
        <v>#DIV/0!</v>
      </c>
    </row>
    <row r="96" spans="1:60" ht="15.75" thickBot="1">
      <c r="A96" s="5" t="s">
        <v>10</v>
      </c>
      <c r="B96" s="27"/>
      <c r="C96" s="13">
        <v>-0.67</v>
      </c>
      <c r="D96" s="49">
        <v>-3</v>
      </c>
      <c r="E96" s="13">
        <v>-2.12</v>
      </c>
      <c r="F96" s="13">
        <v>-6.35</v>
      </c>
      <c r="G96" s="13">
        <v>-1.24</v>
      </c>
      <c r="H96" s="13">
        <v>-3.66</v>
      </c>
      <c r="I96" s="13">
        <v>-5.76</v>
      </c>
      <c r="J96" s="13">
        <v>-6.13</v>
      </c>
      <c r="K96" s="21">
        <v>-1.26</v>
      </c>
      <c r="L96" s="85">
        <v>1.3</v>
      </c>
      <c r="M96" s="77">
        <v>-10.26</v>
      </c>
      <c r="N96" s="13">
        <v>-1.01</v>
      </c>
      <c r="O96" s="13">
        <v>-3.75</v>
      </c>
      <c r="P96" s="49">
        <f t="shared" si="75"/>
        <v>-0.40103122314523065</v>
      </c>
      <c r="Q96" s="49">
        <f t="shared" si="75"/>
        <v>0.12079378774805867</v>
      </c>
      <c r="R96" s="49">
        <f t="shared" si="75"/>
        <v>-0.25278639549580606</v>
      </c>
      <c r="S96" s="84">
        <f t="shared" si="75"/>
        <v>-4.4061744038705219</v>
      </c>
      <c r="T96" s="84">
        <f t="shared" si="75"/>
        <v>1.0242814966560221</v>
      </c>
      <c r="U96" s="80">
        <f t="shared" si="75"/>
        <v>-30.267787916741216</v>
      </c>
      <c r="V96" s="49">
        <f t="shared" si="37"/>
        <v>-38.933605273700692</v>
      </c>
      <c r="W96" s="49">
        <f t="shared" si="38"/>
        <v>-57.417052117857011</v>
      </c>
      <c r="X96" s="49">
        <f t="shared" si="39"/>
        <v>-16.801468763955736</v>
      </c>
      <c r="Y96" s="49">
        <f t="shared" si="40"/>
        <v>-41.983823748325314</v>
      </c>
      <c r="AA96" s="49">
        <f t="shared" si="41"/>
        <v>1411.4219712525667</v>
      </c>
      <c r="AB96" s="49">
        <f t="shared" si="42"/>
        <v>-100</v>
      </c>
      <c r="AC96" s="49">
        <f t="shared" si="43"/>
        <v>-100</v>
      </c>
      <c r="AD96" s="49" t="e">
        <f t="shared" si="44"/>
        <v>#VALUE!</v>
      </c>
      <c r="AE96" s="49">
        <f t="shared" si="45"/>
        <v>-27.411273486430058</v>
      </c>
      <c r="AF96" s="49">
        <f t="shared" si="46"/>
        <v>-99.95683225889789</v>
      </c>
      <c r="AG96" s="49">
        <f t="shared" si="47"/>
        <v>-99.954191847949318</v>
      </c>
      <c r="AH96" s="49">
        <f t="shared" si="48"/>
        <v>-99.746111983895304</v>
      </c>
      <c r="AI96" s="49">
        <f t="shared" si="49"/>
        <v>-100</v>
      </c>
      <c r="AJ96" s="49">
        <f t="shared" si="50"/>
        <v>-100</v>
      </c>
      <c r="AK96" s="49">
        <f t="shared" si="51"/>
        <v>-100</v>
      </c>
      <c r="AL96" s="49">
        <f t="shared" si="52"/>
        <v>-100</v>
      </c>
      <c r="AM96" s="49">
        <f t="shared" si="53"/>
        <v>-100</v>
      </c>
      <c r="AN96" s="49">
        <f t="shared" si="54"/>
        <v>-100</v>
      </c>
      <c r="AO96" s="49">
        <f t="shared" si="55"/>
        <v>-100</v>
      </c>
      <c r="AP96" s="49">
        <f t="shared" si="56"/>
        <v>-100</v>
      </c>
      <c r="AQ96" s="49">
        <f t="shared" si="57"/>
        <v>-100</v>
      </c>
      <c r="AR96" s="49">
        <f t="shared" si="58"/>
        <v>-100</v>
      </c>
      <c r="AS96" s="49" t="e">
        <f t="shared" si="59"/>
        <v>#DIV/0!</v>
      </c>
      <c r="AT96" s="49" t="e">
        <f t="shared" si="60"/>
        <v>#DIV/0!</v>
      </c>
      <c r="AU96" s="49" t="e">
        <f t="shared" si="61"/>
        <v>#VALUE!</v>
      </c>
      <c r="AV96" s="49">
        <f t="shared" si="62"/>
        <v>-100</v>
      </c>
      <c r="AW96" s="49">
        <f t="shared" si="63"/>
        <v>-100</v>
      </c>
      <c r="AX96" s="49">
        <f t="shared" si="64"/>
        <v>-100</v>
      </c>
      <c r="AY96" s="49">
        <f t="shared" si="65"/>
        <v>-100</v>
      </c>
      <c r="AZ96" s="49" t="e">
        <f t="shared" si="66"/>
        <v>#DIV/0!</v>
      </c>
      <c r="BA96" s="49" t="e">
        <f t="shared" si="67"/>
        <v>#DIV/0!</v>
      </c>
      <c r="BB96" s="49" t="e">
        <f t="shared" si="68"/>
        <v>#DIV/0!</v>
      </c>
      <c r="BC96" s="49" t="e">
        <f t="shared" si="69"/>
        <v>#DIV/0!</v>
      </c>
      <c r="BD96" s="49" t="e">
        <f t="shared" si="70"/>
        <v>#DIV/0!</v>
      </c>
      <c r="BE96" s="49" t="e">
        <f t="shared" si="71"/>
        <v>#DIV/0!</v>
      </c>
      <c r="BF96" s="49" t="e">
        <f t="shared" si="72"/>
        <v>#DIV/0!</v>
      </c>
      <c r="BG96" s="49" t="e">
        <f t="shared" si="73"/>
        <v>#DIV/0!</v>
      </c>
      <c r="BH96" s="49" t="e">
        <f t="shared" si="74"/>
        <v>#DIV/0!</v>
      </c>
    </row>
    <row r="97" spans="1:60" ht="15.75" thickBot="1">
      <c r="A97" s="14" t="s">
        <v>11</v>
      </c>
      <c r="B97" s="23"/>
      <c r="C97" s="21">
        <v>-0.25</v>
      </c>
      <c r="D97" s="21">
        <v>-6.03</v>
      </c>
      <c r="E97" s="47">
        <v>-3.5</v>
      </c>
      <c r="F97" s="21">
        <v>-3.64</v>
      </c>
      <c r="G97" s="22">
        <v>-0.01</v>
      </c>
      <c r="H97" s="21">
        <v>-3.14</v>
      </c>
      <c r="I97" s="79">
        <v>-6.92</v>
      </c>
      <c r="J97" s="21">
        <v>-3.51</v>
      </c>
      <c r="K97" s="21">
        <v>-1.67</v>
      </c>
      <c r="L97" s="21">
        <v>-2.64</v>
      </c>
      <c r="M97" s="21">
        <v>-6.05</v>
      </c>
      <c r="N97" s="21">
        <v>-3.73</v>
      </c>
      <c r="O97" s="21">
        <v>-1.85</v>
      </c>
      <c r="P97" s="47">
        <f t="shared" si="75"/>
        <v>-0.64371553485510913</v>
      </c>
      <c r="Q97" s="47">
        <f t="shared" si="75"/>
        <v>-0.21117105961436405</v>
      </c>
      <c r="R97" s="47">
        <f t="shared" si="75"/>
        <v>-0.28917424687281873</v>
      </c>
      <c r="S97" s="82">
        <f t="shared" si="75"/>
        <v>-1.0056002488999511</v>
      </c>
      <c r="T97" s="82">
        <f t="shared" si="75"/>
        <v>-0.57132594762658406</v>
      </c>
      <c r="U97" s="81">
        <f t="shared" si="75"/>
        <v>-33.361179472127525</v>
      </c>
      <c r="V97" s="47">
        <f t="shared" si="37"/>
        <v>-37.309271054493983</v>
      </c>
      <c r="W97" s="47">
        <f t="shared" si="38"/>
        <v>-58.223637650389236</v>
      </c>
      <c r="X97" s="49">
        <f t="shared" si="39"/>
        <v>-15.901301611111638</v>
      </c>
      <c r="Y97" s="49">
        <f t="shared" si="40"/>
        <v>-43.957619314351895</v>
      </c>
      <c r="AA97" s="47">
        <f t="shared" si="41"/>
        <v>1405.2408283729808</v>
      </c>
      <c r="AB97" s="47">
        <f t="shared" si="42"/>
        <v>-100</v>
      </c>
      <c r="AC97" s="47">
        <f t="shared" si="43"/>
        <v>-100</v>
      </c>
      <c r="AD97" s="47" t="e">
        <f t="shared" si="44"/>
        <v>#VALUE!</v>
      </c>
      <c r="AE97" s="47">
        <f t="shared" si="45"/>
        <v>-87.118751421054341</v>
      </c>
      <c r="AF97" s="47">
        <f t="shared" si="46"/>
        <v>-99.992380522158811</v>
      </c>
      <c r="AG97" s="47">
        <f t="shared" si="47"/>
        <v>-99.991813625320688</v>
      </c>
      <c r="AH97" s="47">
        <f t="shared" si="48"/>
        <v>-99.943137851587878</v>
      </c>
      <c r="AI97" s="47">
        <f t="shared" si="49"/>
        <v>-100</v>
      </c>
      <c r="AJ97" s="47">
        <f t="shared" si="50"/>
        <v>-100</v>
      </c>
      <c r="AK97" s="47">
        <f t="shared" si="51"/>
        <v>-100</v>
      </c>
      <c r="AL97" s="47">
        <f t="shared" si="52"/>
        <v>-100</v>
      </c>
      <c r="AM97" s="47">
        <f t="shared" si="53"/>
        <v>-100</v>
      </c>
      <c r="AN97" s="47">
        <f t="shared" si="54"/>
        <v>-100</v>
      </c>
      <c r="AO97" s="47">
        <f t="shared" si="55"/>
        <v>-100</v>
      </c>
      <c r="AP97" s="47">
        <f t="shared" si="56"/>
        <v>-100</v>
      </c>
      <c r="AQ97" s="47">
        <f t="shared" si="57"/>
        <v>-100</v>
      </c>
      <c r="AR97" s="47">
        <f t="shared" si="58"/>
        <v>-100</v>
      </c>
      <c r="AS97" s="47" t="e">
        <f t="shared" si="59"/>
        <v>#DIV/0!</v>
      </c>
      <c r="AT97" s="47" t="e">
        <f t="shared" si="60"/>
        <v>#DIV/0!</v>
      </c>
      <c r="AU97" s="47" t="e">
        <f t="shared" si="61"/>
        <v>#VALUE!</v>
      </c>
      <c r="AV97" s="47">
        <f t="shared" si="62"/>
        <v>-100</v>
      </c>
      <c r="AW97" s="47">
        <f t="shared" si="63"/>
        <v>-100</v>
      </c>
      <c r="AX97" s="47">
        <f t="shared" si="64"/>
        <v>-100</v>
      </c>
      <c r="AY97" s="47">
        <f t="shared" si="65"/>
        <v>-100</v>
      </c>
      <c r="AZ97" s="47" t="e">
        <f t="shared" si="66"/>
        <v>#DIV/0!</v>
      </c>
      <c r="BA97" s="47" t="e">
        <f t="shared" si="67"/>
        <v>#DIV/0!</v>
      </c>
      <c r="BB97" s="47" t="e">
        <f t="shared" si="68"/>
        <v>#DIV/0!</v>
      </c>
      <c r="BC97" s="47" t="e">
        <f t="shared" si="69"/>
        <v>#DIV/0!</v>
      </c>
      <c r="BD97" s="47" t="e">
        <f t="shared" si="70"/>
        <v>#DIV/0!</v>
      </c>
      <c r="BE97" s="47" t="e">
        <f t="shared" si="71"/>
        <v>#DIV/0!</v>
      </c>
      <c r="BF97" s="47" t="e">
        <f t="shared" si="72"/>
        <v>#DIV/0!</v>
      </c>
      <c r="BG97" s="47" t="e">
        <f t="shared" si="73"/>
        <v>#DIV/0!</v>
      </c>
      <c r="BH97" s="47" t="e">
        <f t="shared" si="74"/>
        <v>#DIV/0!</v>
      </c>
    </row>
    <row r="98" spans="1:60" ht="15.75" thickBot="1">
      <c r="A98" s="5" t="s">
        <v>12</v>
      </c>
      <c r="B98" s="27"/>
      <c r="C98" s="13">
        <v>-0.91</v>
      </c>
      <c r="D98" s="13">
        <v>2.5099999999999998</v>
      </c>
      <c r="E98" s="49">
        <v>-7</v>
      </c>
      <c r="F98" s="13">
        <v>-0.33</v>
      </c>
      <c r="G98" s="13">
        <v>-1.45</v>
      </c>
      <c r="H98" s="13">
        <v>-2.96</v>
      </c>
      <c r="I98" s="13">
        <v>-6.96</v>
      </c>
      <c r="J98" s="13">
        <v>-2.35</v>
      </c>
      <c r="K98" s="77">
        <v>2.74</v>
      </c>
      <c r="L98" s="13">
        <v>-1.02</v>
      </c>
      <c r="M98" s="77">
        <v>-8.5399999999999991</v>
      </c>
      <c r="N98" s="13">
        <v>-4.95</v>
      </c>
      <c r="O98" s="13">
        <v>2.61</v>
      </c>
      <c r="P98" s="49">
        <f t="shared" si="75"/>
        <v>-4.7496097033745643</v>
      </c>
      <c r="Q98" s="83">
        <f t="shared" si="75"/>
        <v>4.0597617096387824</v>
      </c>
      <c r="R98" s="83">
        <f t="shared" si="75"/>
        <v>-2.4716786817713698</v>
      </c>
      <c r="S98" s="84">
        <f t="shared" si="75"/>
        <v>-1.7143921982731847</v>
      </c>
      <c r="T98" s="84">
        <f t="shared" si="75"/>
        <v>-1.8833343866523415</v>
      </c>
      <c r="U98" s="80">
        <f t="shared" si="75"/>
        <v>-33.333333333333329</v>
      </c>
      <c r="V98" s="49">
        <f t="shared" si="37"/>
        <v>-30.830920026732013</v>
      </c>
      <c r="W98" s="49">
        <f t="shared" si="38"/>
        <v>-53.88728001782134</v>
      </c>
      <c r="X98" s="49">
        <f t="shared" si="39"/>
        <v>-17.704744235356483</v>
      </c>
      <c r="Y98" s="49">
        <f t="shared" si="40"/>
        <v>-45.136496156904322</v>
      </c>
      <c r="AA98" s="49">
        <f t="shared" si="41"/>
        <v>1544.2670863309352</v>
      </c>
      <c r="AB98" s="49">
        <f t="shared" si="42"/>
        <v>-100</v>
      </c>
      <c r="AC98" s="49">
        <f t="shared" si="43"/>
        <v>-100</v>
      </c>
      <c r="AD98" s="49" t="e">
        <f t="shared" si="44"/>
        <v>#VALUE!</v>
      </c>
      <c r="AE98" s="49">
        <f t="shared" si="45"/>
        <v>-89.028137904542405</v>
      </c>
      <c r="AF98" s="49">
        <f t="shared" si="46"/>
        <v>-99.993521881364288</v>
      </c>
      <c r="AG98" s="49">
        <f t="shared" si="47"/>
        <v>-99.993037478088127</v>
      </c>
      <c r="AH98" s="49">
        <f t="shared" si="48"/>
        <v>-99.661154780899707</v>
      </c>
      <c r="AI98" s="49">
        <f t="shared" si="49"/>
        <v>-100</v>
      </c>
      <c r="AJ98" s="49">
        <f t="shared" si="50"/>
        <v>-100</v>
      </c>
      <c r="AK98" s="49">
        <f t="shared" si="51"/>
        <v>-100</v>
      </c>
      <c r="AL98" s="49">
        <f t="shared" si="52"/>
        <v>-100</v>
      </c>
      <c r="AM98" s="49">
        <f t="shared" si="53"/>
        <v>-100</v>
      </c>
      <c r="AN98" s="49">
        <f t="shared" si="54"/>
        <v>-100</v>
      </c>
      <c r="AO98" s="49">
        <f t="shared" si="55"/>
        <v>-100</v>
      </c>
      <c r="AP98" s="49">
        <f t="shared" si="56"/>
        <v>-100</v>
      </c>
      <c r="AQ98" s="49">
        <f t="shared" si="57"/>
        <v>-100</v>
      </c>
      <c r="AR98" s="49">
        <f t="shared" si="58"/>
        <v>-100</v>
      </c>
      <c r="AS98" s="49" t="e">
        <f t="shared" si="59"/>
        <v>#DIV/0!</v>
      </c>
      <c r="AT98" s="49" t="e">
        <f t="shared" si="60"/>
        <v>#DIV/0!</v>
      </c>
      <c r="AU98" s="49" t="e">
        <f t="shared" si="61"/>
        <v>#VALUE!</v>
      </c>
      <c r="AV98" s="49">
        <f t="shared" si="62"/>
        <v>-100</v>
      </c>
      <c r="AW98" s="49">
        <f t="shared" si="63"/>
        <v>-100</v>
      </c>
      <c r="AX98" s="49">
        <f t="shared" si="64"/>
        <v>-100</v>
      </c>
      <c r="AY98" s="49">
        <f t="shared" si="65"/>
        <v>-100</v>
      </c>
      <c r="AZ98" s="49" t="e">
        <f t="shared" si="66"/>
        <v>#DIV/0!</v>
      </c>
      <c r="BA98" s="49" t="e">
        <f t="shared" si="67"/>
        <v>#DIV/0!</v>
      </c>
      <c r="BB98" s="49" t="e">
        <f t="shared" si="68"/>
        <v>#DIV/0!</v>
      </c>
      <c r="BC98" s="49" t="e">
        <f t="shared" si="69"/>
        <v>#DIV/0!</v>
      </c>
      <c r="BD98" s="49" t="e">
        <f t="shared" si="70"/>
        <v>#DIV/0!</v>
      </c>
      <c r="BE98" s="49" t="e">
        <f t="shared" si="71"/>
        <v>#DIV/0!</v>
      </c>
      <c r="BF98" s="49" t="e">
        <f t="shared" si="72"/>
        <v>#DIV/0!</v>
      </c>
      <c r="BG98" s="49" t="e">
        <f t="shared" si="73"/>
        <v>#DIV/0!</v>
      </c>
      <c r="BH98" s="49" t="e">
        <f t="shared" si="74"/>
        <v>#DIV/0!</v>
      </c>
    </row>
    <row r="99" spans="1:60" ht="15.75" thickBot="1">
      <c r="A99" s="5" t="s">
        <v>13</v>
      </c>
      <c r="B99" s="27"/>
      <c r="C99" s="13">
        <v>-1.55</v>
      </c>
      <c r="D99" s="13">
        <v>-6.2</v>
      </c>
      <c r="E99" s="13">
        <v>-3.63</v>
      </c>
      <c r="F99" s="13">
        <v>-6.91</v>
      </c>
      <c r="G99" s="77">
        <v>3.38</v>
      </c>
      <c r="H99" s="13">
        <v>-0.22</v>
      </c>
      <c r="I99" s="49">
        <v>-7.3</v>
      </c>
      <c r="J99" s="13">
        <v>-7.19</v>
      </c>
      <c r="K99" s="13">
        <v>-5.24</v>
      </c>
      <c r="L99" s="13">
        <v>-1.96</v>
      </c>
      <c r="M99" s="77">
        <v>-17.260000000000002</v>
      </c>
      <c r="N99" s="13">
        <v>1.65</v>
      </c>
      <c r="O99" s="13">
        <v>-6</v>
      </c>
      <c r="P99" s="49">
        <f t="shared" si="75"/>
        <v>1.1957484499557132</v>
      </c>
      <c r="Q99" s="83">
        <f t="shared" si="75"/>
        <v>4.2450765864332602</v>
      </c>
      <c r="R99" s="83">
        <f t="shared" si="75"/>
        <v>-0.88161209068010082</v>
      </c>
      <c r="S99" s="84">
        <f t="shared" si="75"/>
        <v>1.0165184243964422</v>
      </c>
      <c r="T99" s="84">
        <f t="shared" si="75"/>
        <v>-3.3123689727463308</v>
      </c>
      <c r="U99" s="80">
        <f t="shared" si="75"/>
        <v>-26.32263660017346</v>
      </c>
      <c r="V99" s="49">
        <f t="shared" si="37"/>
        <v>-44.84573068643865</v>
      </c>
      <c r="W99" s="49">
        <f t="shared" si="38"/>
        <v>-59.363788567328392</v>
      </c>
      <c r="X99" s="49">
        <f t="shared" si="39"/>
        <v>-20.837624442155853</v>
      </c>
      <c r="Y99" s="49">
        <f t="shared" si="40"/>
        <v>-41.675248884311706</v>
      </c>
      <c r="AA99" s="49">
        <f t="shared" si="41"/>
        <v>1335.689990281827</v>
      </c>
      <c r="AB99" s="49">
        <f t="shared" si="42"/>
        <v>-100</v>
      </c>
      <c r="AC99" s="49">
        <f t="shared" si="43"/>
        <v>-100</v>
      </c>
      <c r="AD99" s="49" t="e">
        <f t="shared" si="44"/>
        <v>#VALUE!</v>
      </c>
      <c r="AE99" s="49">
        <f t="shared" si="45"/>
        <v>48.924881318067584</v>
      </c>
      <c r="AF99" s="49">
        <f t="shared" si="46"/>
        <v>-99.914484254902121</v>
      </c>
      <c r="AG99" s="49">
        <f t="shared" si="47"/>
        <v>-99.907745242380813</v>
      </c>
      <c r="AH99" s="49">
        <f t="shared" si="48"/>
        <v>-97.876570048681046</v>
      </c>
      <c r="AI99" s="49">
        <f t="shared" si="49"/>
        <v>-100</v>
      </c>
      <c r="AJ99" s="49">
        <f t="shared" si="50"/>
        <v>-100</v>
      </c>
      <c r="AK99" s="49">
        <f t="shared" si="51"/>
        <v>-100</v>
      </c>
      <c r="AL99" s="49">
        <f t="shared" si="52"/>
        <v>-100</v>
      </c>
      <c r="AM99" s="49">
        <f t="shared" si="53"/>
        <v>-100</v>
      </c>
      <c r="AN99" s="49">
        <f t="shared" si="54"/>
        <v>-100</v>
      </c>
      <c r="AO99" s="49">
        <f t="shared" si="55"/>
        <v>-100</v>
      </c>
      <c r="AP99" s="49">
        <f t="shared" si="56"/>
        <v>-100</v>
      </c>
      <c r="AQ99" s="49">
        <f t="shared" si="57"/>
        <v>-100</v>
      </c>
      <c r="AR99" s="49">
        <f t="shared" si="58"/>
        <v>-100</v>
      </c>
      <c r="AS99" s="49" t="e">
        <f t="shared" si="59"/>
        <v>#DIV/0!</v>
      </c>
      <c r="AT99" s="49" t="e">
        <f t="shared" si="60"/>
        <v>#DIV/0!</v>
      </c>
      <c r="AU99" s="49" t="e">
        <f t="shared" si="61"/>
        <v>#VALUE!</v>
      </c>
      <c r="AV99" s="49">
        <f t="shared" si="62"/>
        <v>-100</v>
      </c>
      <c r="AW99" s="49">
        <f t="shared" si="63"/>
        <v>-100</v>
      </c>
      <c r="AX99" s="49">
        <f t="shared" si="64"/>
        <v>-100</v>
      </c>
      <c r="AY99" s="49">
        <f t="shared" si="65"/>
        <v>-100</v>
      </c>
      <c r="AZ99" s="49" t="e">
        <f t="shared" si="66"/>
        <v>#DIV/0!</v>
      </c>
      <c r="BA99" s="49" t="e">
        <f t="shared" si="67"/>
        <v>#DIV/0!</v>
      </c>
      <c r="BB99" s="49" t="e">
        <f t="shared" si="68"/>
        <v>#DIV/0!</v>
      </c>
      <c r="BC99" s="49" t="e">
        <f t="shared" si="69"/>
        <v>#DIV/0!</v>
      </c>
      <c r="BD99" s="49" t="e">
        <f t="shared" si="70"/>
        <v>#DIV/0!</v>
      </c>
      <c r="BE99" s="49" t="e">
        <f t="shared" si="71"/>
        <v>#DIV/0!</v>
      </c>
      <c r="BF99" s="49" t="e">
        <f t="shared" si="72"/>
        <v>#DIV/0!</v>
      </c>
      <c r="BG99" s="49" t="e">
        <f t="shared" si="73"/>
        <v>#DIV/0!</v>
      </c>
      <c r="BH99" s="49" t="e">
        <f t="shared" si="74"/>
        <v>#DIV/0!</v>
      </c>
    </row>
    <row r="100" spans="1:60" ht="15.75" thickBot="1">
      <c r="A100" s="5" t="s">
        <v>14</v>
      </c>
      <c r="B100" s="27"/>
      <c r="C100" s="13">
        <v>3.56</v>
      </c>
      <c r="D100" s="13">
        <v>-2.4</v>
      </c>
      <c r="E100" s="13">
        <v>-9.61</v>
      </c>
      <c r="F100" s="13">
        <v>-5.05</v>
      </c>
      <c r="G100" s="11">
        <v>5.05</v>
      </c>
      <c r="H100" s="13">
        <v>-5.65</v>
      </c>
      <c r="I100" s="13">
        <v>-3.22</v>
      </c>
      <c r="J100" s="13">
        <v>-4.3600000000000003</v>
      </c>
      <c r="K100" s="13">
        <v>1.68</v>
      </c>
      <c r="L100" s="13">
        <v>-2.87</v>
      </c>
      <c r="M100" s="77">
        <v>-16.11</v>
      </c>
      <c r="N100" s="13">
        <v>1.22</v>
      </c>
      <c r="O100" s="13">
        <v>-2.29</v>
      </c>
      <c r="P100" s="49">
        <f t="shared" si="75"/>
        <v>-1.6414607156030985</v>
      </c>
      <c r="Q100" s="49">
        <f t="shared" si="75"/>
        <v>-2.7751734483405213</v>
      </c>
      <c r="R100" s="49">
        <f t="shared" si="75"/>
        <v>5.7666345226615237</v>
      </c>
      <c r="S100" s="84">
        <f t="shared" si="75"/>
        <v>-4.8869438366156093</v>
      </c>
      <c r="T100" s="84">
        <f t="shared" si="75"/>
        <v>3.5084355828220857</v>
      </c>
      <c r="U100" s="80">
        <f t="shared" si="75"/>
        <v>-31.56140025930728</v>
      </c>
      <c r="V100" s="49">
        <f t="shared" si="37"/>
        <v>-35.076960076960077</v>
      </c>
      <c r="W100" s="49">
        <f t="shared" si="38"/>
        <v>-55.567580567580563</v>
      </c>
      <c r="X100" s="49">
        <f t="shared" si="39"/>
        <v>-19.753269916765756</v>
      </c>
      <c r="Y100" s="49">
        <f t="shared" si="40"/>
        <v>-45.080261593341255</v>
      </c>
      <c r="AA100" s="49">
        <f t="shared" si="41"/>
        <v>1391.3260566651184</v>
      </c>
      <c r="AB100" s="49">
        <f t="shared" si="42"/>
        <v>-100</v>
      </c>
      <c r="AC100" s="49">
        <f t="shared" si="43"/>
        <v>-100</v>
      </c>
      <c r="AD100" s="49" t="e">
        <f t="shared" si="44"/>
        <v>#VALUE!</v>
      </c>
      <c r="AE100" s="49">
        <f t="shared" si="45"/>
        <v>166.95261977035767</v>
      </c>
      <c r="AF100" s="49">
        <f t="shared" si="46"/>
        <v>-99.837896013969086</v>
      </c>
      <c r="AG100" s="49">
        <f t="shared" si="47"/>
        <v>-99.832507386018932</v>
      </c>
      <c r="AH100" s="49">
        <f t="shared" si="48"/>
        <v>-98.838400322428683</v>
      </c>
      <c r="AI100" s="49">
        <f t="shared" si="49"/>
        <v>-100</v>
      </c>
      <c r="AJ100" s="49">
        <f t="shared" si="50"/>
        <v>-100</v>
      </c>
      <c r="AK100" s="49">
        <f t="shared" si="51"/>
        <v>-100</v>
      </c>
      <c r="AL100" s="49">
        <f t="shared" si="52"/>
        <v>-100</v>
      </c>
      <c r="AM100" s="49">
        <f t="shared" si="53"/>
        <v>-100</v>
      </c>
      <c r="AN100" s="49">
        <f t="shared" si="54"/>
        <v>-100</v>
      </c>
      <c r="AO100" s="49">
        <f t="shared" si="55"/>
        <v>-100</v>
      </c>
      <c r="AP100" s="49">
        <f t="shared" si="56"/>
        <v>-100</v>
      </c>
      <c r="AQ100" s="49">
        <f t="shared" si="57"/>
        <v>-100</v>
      </c>
      <c r="AR100" s="49">
        <f t="shared" si="58"/>
        <v>-100</v>
      </c>
      <c r="AS100" s="49" t="e">
        <f t="shared" si="59"/>
        <v>#DIV/0!</v>
      </c>
      <c r="AT100" s="49" t="e">
        <f t="shared" si="60"/>
        <v>#DIV/0!</v>
      </c>
      <c r="AU100" s="49" t="e">
        <f t="shared" si="61"/>
        <v>#VALUE!</v>
      </c>
      <c r="AV100" s="49">
        <f t="shared" si="62"/>
        <v>-100</v>
      </c>
      <c r="AW100" s="49">
        <f t="shared" si="63"/>
        <v>-100</v>
      </c>
      <c r="AX100" s="49">
        <f t="shared" si="64"/>
        <v>-100</v>
      </c>
      <c r="AY100" s="49">
        <f t="shared" si="65"/>
        <v>-100</v>
      </c>
      <c r="AZ100" s="49" t="e">
        <f t="shared" si="66"/>
        <v>#DIV/0!</v>
      </c>
      <c r="BA100" s="49" t="e">
        <f t="shared" si="67"/>
        <v>#DIV/0!</v>
      </c>
      <c r="BB100" s="49" t="e">
        <f t="shared" si="68"/>
        <v>#DIV/0!</v>
      </c>
      <c r="BC100" s="49" t="e">
        <f t="shared" si="69"/>
        <v>#DIV/0!</v>
      </c>
      <c r="BD100" s="49" t="e">
        <f t="shared" si="70"/>
        <v>#DIV/0!</v>
      </c>
      <c r="BE100" s="49" t="e">
        <f t="shared" si="71"/>
        <v>#DIV/0!</v>
      </c>
      <c r="BF100" s="49" t="e">
        <f t="shared" si="72"/>
        <v>#DIV/0!</v>
      </c>
      <c r="BG100" s="49" t="e">
        <f t="shared" si="73"/>
        <v>#DIV/0!</v>
      </c>
      <c r="BH100" s="49" t="e">
        <f t="shared" si="74"/>
        <v>#DIV/0!</v>
      </c>
    </row>
    <row r="101" spans="1:60" ht="15.75" thickBot="1">
      <c r="A101" s="5" t="s">
        <v>15</v>
      </c>
      <c r="B101" s="27"/>
      <c r="C101" s="13">
        <v>-1.38</v>
      </c>
      <c r="D101" s="13">
        <v>-3.69</v>
      </c>
      <c r="E101" s="11">
        <v>5.08</v>
      </c>
      <c r="F101" s="13">
        <v>-1.03</v>
      </c>
      <c r="G101" s="13">
        <v>-3.91</v>
      </c>
      <c r="H101" s="13">
        <v>-5.05</v>
      </c>
      <c r="I101" s="13">
        <v>-6.81</v>
      </c>
      <c r="J101" s="13">
        <v>1.63</v>
      </c>
      <c r="K101" s="13">
        <v>-1.33</v>
      </c>
      <c r="L101" s="49">
        <v>-3.3</v>
      </c>
      <c r="M101" s="77">
        <v>-11.7</v>
      </c>
      <c r="N101" s="13">
        <v>-6.64</v>
      </c>
      <c r="O101" s="13">
        <v>-7.12</v>
      </c>
      <c r="P101" s="49">
        <f t="shared" si="75"/>
        <v>-1.758220408956239</v>
      </c>
      <c r="Q101" s="49">
        <f t="shared" si="75"/>
        <v>-1.4238394225540119</v>
      </c>
      <c r="R101" s="49">
        <f t="shared" si="75"/>
        <v>-1.7503385325241989</v>
      </c>
      <c r="S101" s="84">
        <f t="shared" si="75"/>
        <v>-4.9872383869321082</v>
      </c>
      <c r="T101" s="84">
        <f t="shared" si="75"/>
        <v>1.595658948047064</v>
      </c>
      <c r="U101" s="80">
        <f t="shared" si="75"/>
        <v>-29.66684294024326</v>
      </c>
      <c r="V101" s="49">
        <f t="shared" si="37"/>
        <v>-42.738614341085274</v>
      </c>
      <c r="W101" s="49">
        <f t="shared" si="38"/>
        <v>-59.726259689922479</v>
      </c>
      <c r="X101" s="49">
        <f t="shared" si="39"/>
        <v>-32.002876663070836</v>
      </c>
      <c r="Y101" s="49">
        <f t="shared" si="40"/>
        <v>-52.17547644732111</v>
      </c>
      <c r="AA101" s="49">
        <f t="shared" si="41"/>
        <v>1470.0359237311554</v>
      </c>
      <c r="AB101" s="49">
        <f t="shared" si="42"/>
        <v>-100</v>
      </c>
      <c r="AC101" s="49">
        <f t="shared" si="43"/>
        <v>-100</v>
      </c>
      <c r="AD101" s="49" t="e">
        <f t="shared" si="44"/>
        <v>#VALUE!</v>
      </c>
      <c r="AE101" s="49">
        <f t="shared" si="45"/>
        <v>-89.736472690148034</v>
      </c>
      <c r="AF101" s="49">
        <f t="shared" si="46"/>
        <v>-99.993806857718198</v>
      </c>
      <c r="AG101" s="49">
        <f t="shared" si="47"/>
        <v>-99.993354457997157</v>
      </c>
      <c r="AH101" s="49">
        <f t="shared" si="48"/>
        <v>-99.720761400200871</v>
      </c>
      <c r="AI101" s="49">
        <f t="shared" si="49"/>
        <v>-100</v>
      </c>
      <c r="AJ101" s="49">
        <f t="shared" si="50"/>
        <v>-100</v>
      </c>
      <c r="AK101" s="49">
        <f t="shared" si="51"/>
        <v>-100</v>
      </c>
      <c r="AL101" s="49">
        <f t="shared" si="52"/>
        <v>-100</v>
      </c>
      <c r="AM101" s="49">
        <f t="shared" si="53"/>
        <v>-100</v>
      </c>
      <c r="AN101" s="49">
        <f t="shared" si="54"/>
        <v>-100</v>
      </c>
      <c r="AO101" s="49">
        <f t="shared" si="55"/>
        <v>-100</v>
      </c>
      <c r="AP101" s="49">
        <f t="shared" si="56"/>
        <v>-100</v>
      </c>
      <c r="AQ101" s="49">
        <f t="shared" si="57"/>
        <v>-100</v>
      </c>
      <c r="AR101" s="49">
        <f t="shared" si="58"/>
        <v>-100</v>
      </c>
      <c r="AS101" s="49" t="e">
        <f t="shared" si="59"/>
        <v>#DIV/0!</v>
      </c>
      <c r="AT101" s="49" t="e">
        <f t="shared" si="60"/>
        <v>#DIV/0!</v>
      </c>
      <c r="AU101" s="49" t="e">
        <f t="shared" si="61"/>
        <v>#VALUE!</v>
      </c>
      <c r="AV101" s="49">
        <f t="shared" si="62"/>
        <v>-100</v>
      </c>
      <c r="AW101" s="49">
        <f t="shared" si="63"/>
        <v>-100</v>
      </c>
      <c r="AX101" s="49">
        <f t="shared" si="64"/>
        <v>-100</v>
      </c>
      <c r="AY101" s="49">
        <f t="shared" si="65"/>
        <v>-100</v>
      </c>
      <c r="AZ101" s="49" t="e">
        <f t="shared" si="66"/>
        <v>#DIV/0!</v>
      </c>
      <c r="BA101" s="49" t="e">
        <f t="shared" si="67"/>
        <v>#DIV/0!</v>
      </c>
      <c r="BB101" s="49" t="e">
        <f t="shared" si="68"/>
        <v>#DIV/0!</v>
      </c>
      <c r="BC101" s="49" t="e">
        <f t="shared" si="69"/>
        <v>#DIV/0!</v>
      </c>
      <c r="BD101" s="49" t="e">
        <f t="shared" si="70"/>
        <v>#DIV/0!</v>
      </c>
      <c r="BE101" s="49" t="e">
        <f t="shared" si="71"/>
        <v>#DIV/0!</v>
      </c>
      <c r="BF101" s="49" t="e">
        <f t="shared" si="72"/>
        <v>#DIV/0!</v>
      </c>
      <c r="BG101" s="49" t="e">
        <f t="shared" si="73"/>
        <v>#DIV/0!</v>
      </c>
      <c r="BH101" s="49" t="e">
        <f t="shared" si="74"/>
        <v>#DIV/0!</v>
      </c>
    </row>
    <row r="102" spans="1:60" ht="15.75" thickBot="1">
      <c r="A102" s="14" t="s">
        <v>16</v>
      </c>
      <c r="B102" s="23"/>
      <c r="C102" s="21">
        <v>-0.63</v>
      </c>
      <c r="D102" s="21">
        <v>-1.64</v>
      </c>
      <c r="E102" s="21">
        <v>-1.43</v>
      </c>
      <c r="F102" s="21">
        <v>-1.61</v>
      </c>
      <c r="G102" s="21">
        <v>-1.71</v>
      </c>
      <c r="H102" s="21">
        <v>-4.16</v>
      </c>
      <c r="I102" s="21">
        <v>-6.46</v>
      </c>
      <c r="J102" s="21">
        <v>-0.93</v>
      </c>
      <c r="K102" s="79">
        <v>0.14000000000000001</v>
      </c>
      <c r="L102" s="21">
        <v>-2.42</v>
      </c>
      <c r="M102" s="79">
        <v>-11.44</v>
      </c>
      <c r="N102" s="21">
        <v>-4.76</v>
      </c>
      <c r="O102" s="21">
        <v>-3.08</v>
      </c>
      <c r="P102" s="47">
        <f t="shared" si="75"/>
        <v>-2.704627918883423</v>
      </c>
      <c r="Q102" s="85">
        <f t="shared" si="75"/>
        <v>0.69781275738995152</v>
      </c>
      <c r="R102" s="85">
        <f t="shared" si="75"/>
        <v>-1.0883148160770681</v>
      </c>
      <c r="S102" s="82">
        <f t="shared" si="75"/>
        <v>-3.438691597372169</v>
      </c>
      <c r="T102" s="82">
        <f t="shared" si="75"/>
        <v>0.24502224231034564</v>
      </c>
      <c r="U102" s="81">
        <f t="shared" si="75"/>
        <v>-31.077361177028951</v>
      </c>
      <c r="V102" s="47">
        <f t="shared" si="37"/>
        <v>-37.998410970190974</v>
      </c>
      <c r="W102" s="47">
        <f t="shared" si="38"/>
        <v>-57.266868728481889</v>
      </c>
      <c r="X102" s="49">
        <f t="shared" si="39"/>
        <v>-25.172242346757585</v>
      </c>
      <c r="Y102" s="49">
        <f t="shared" si="40"/>
        <v>-48.426734853327652</v>
      </c>
      <c r="AA102" s="47">
        <f t="shared" si="41"/>
        <v>1476.2559782045396</v>
      </c>
      <c r="AB102" s="47">
        <f t="shared" si="42"/>
        <v>-100</v>
      </c>
      <c r="AC102" s="47">
        <f t="shared" si="43"/>
        <v>-100</v>
      </c>
      <c r="AD102" s="47" t="e">
        <f t="shared" si="44"/>
        <v>#VALUE!</v>
      </c>
      <c r="AE102" s="47">
        <f t="shared" si="45"/>
        <v>-99.272043961596765</v>
      </c>
      <c r="AF102" s="47">
        <f t="shared" si="46"/>
        <v>-99.999564811918489</v>
      </c>
      <c r="AG102" s="47">
        <f t="shared" si="47"/>
        <v>-99.999534738412805</v>
      </c>
      <c r="AH102" s="47">
        <f t="shared" si="48"/>
        <v>-99.859580867209914</v>
      </c>
      <c r="AI102" s="47">
        <f t="shared" si="49"/>
        <v>-100</v>
      </c>
      <c r="AJ102" s="47">
        <f t="shared" si="50"/>
        <v>-100</v>
      </c>
      <c r="AK102" s="47">
        <f t="shared" si="51"/>
        <v>-100</v>
      </c>
      <c r="AL102" s="47">
        <f t="shared" si="52"/>
        <v>-100</v>
      </c>
      <c r="AM102" s="47">
        <f t="shared" si="53"/>
        <v>-100</v>
      </c>
      <c r="AN102" s="47">
        <f t="shared" si="54"/>
        <v>-100</v>
      </c>
      <c r="AO102" s="47">
        <f t="shared" si="55"/>
        <v>-100</v>
      </c>
      <c r="AP102" s="47">
        <f t="shared" si="56"/>
        <v>-100</v>
      </c>
      <c r="AQ102" s="47">
        <f t="shared" si="57"/>
        <v>-100</v>
      </c>
      <c r="AR102" s="47">
        <f t="shared" si="58"/>
        <v>-100</v>
      </c>
      <c r="AS102" s="47" t="e">
        <f t="shared" si="59"/>
        <v>#DIV/0!</v>
      </c>
      <c r="AT102" s="47" t="e">
        <f t="shared" si="60"/>
        <v>#DIV/0!</v>
      </c>
      <c r="AU102" s="47" t="e">
        <f t="shared" si="61"/>
        <v>#VALUE!</v>
      </c>
      <c r="AV102" s="47">
        <f t="shared" si="62"/>
        <v>-100</v>
      </c>
      <c r="AW102" s="47">
        <f t="shared" si="63"/>
        <v>-100</v>
      </c>
      <c r="AX102" s="47">
        <f t="shared" si="64"/>
        <v>-100</v>
      </c>
      <c r="AY102" s="47">
        <f t="shared" si="65"/>
        <v>-100</v>
      </c>
      <c r="AZ102" s="47" t="e">
        <f t="shared" si="66"/>
        <v>#DIV/0!</v>
      </c>
      <c r="BA102" s="47" t="e">
        <f t="shared" si="67"/>
        <v>#DIV/0!</v>
      </c>
      <c r="BB102" s="47" t="e">
        <f t="shared" si="68"/>
        <v>#DIV/0!</v>
      </c>
      <c r="BC102" s="47" t="e">
        <f t="shared" si="69"/>
        <v>#DIV/0!</v>
      </c>
      <c r="BD102" s="47" t="e">
        <f t="shared" si="70"/>
        <v>#DIV/0!</v>
      </c>
      <c r="BE102" s="47" t="e">
        <f t="shared" si="71"/>
        <v>#DIV/0!</v>
      </c>
      <c r="BF102" s="47" t="e">
        <f t="shared" si="72"/>
        <v>#DIV/0!</v>
      </c>
      <c r="BG102" s="47" t="e">
        <f t="shared" si="73"/>
        <v>#DIV/0!</v>
      </c>
      <c r="BH102" s="47" t="e">
        <f t="shared" si="74"/>
        <v>#DIV/0!</v>
      </c>
    </row>
    <row r="103" spans="1:60" ht="15.75" thickBot="1">
      <c r="A103" s="5" t="s">
        <v>17</v>
      </c>
      <c r="B103" s="27"/>
      <c r="C103" s="13">
        <v>-1.42</v>
      </c>
      <c r="D103" s="13">
        <v>-3.8</v>
      </c>
      <c r="E103" s="13">
        <v>-5.85</v>
      </c>
      <c r="F103" s="13">
        <v>-3.28</v>
      </c>
      <c r="G103" s="13">
        <v>-3.1</v>
      </c>
      <c r="H103" s="13">
        <v>-8.83</v>
      </c>
      <c r="I103" s="49">
        <v>-6.4</v>
      </c>
      <c r="J103" s="13">
        <v>-3.22</v>
      </c>
      <c r="K103" s="77">
        <v>6.38</v>
      </c>
      <c r="L103" s="49">
        <v>-1</v>
      </c>
      <c r="M103" s="77">
        <v>-9.5399999999999991</v>
      </c>
      <c r="N103" s="13">
        <v>-1.85</v>
      </c>
      <c r="O103" s="13">
        <v>-4.83</v>
      </c>
      <c r="P103" s="49">
        <f t="shared" si="75"/>
        <v>-6.1825605132691743</v>
      </c>
      <c r="Q103" s="49">
        <f t="shared" si="75"/>
        <v>-5.5952751010258002</v>
      </c>
      <c r="R103" s="49">
        <f t="shared" si="75"/>
        <v>-2.9963780046098125</v>
      </c>
      <c r="S103" s="83">
        <f t="shared" si="75"/>
        <v>6.7549219280380175</v>
      </c>
      <c r="T103" s="84">
        <f t="shared" si="75"/>
        <v>0.47694753577106513</v>
      </c>
      <c r="U103" s="80">
        <f t="shared" si="75"/>
        <v>-30.221518987341771</v>
      </c>
      <c r="V103" s="49">
        <f t="shared" si="37"/>
        <v>-43.308216720487977</v>
      </c>
      <c r="W103" s="49">
        <f t="shared" si="38"/>
        <v>-60.441334768568353</v>
      </c>
      <c r="X103" s="49">
        <f t="shared" si="39"/>
        <v>-22.908026347889727</v>
      </c>
      <c r="Y103" s="49">
        <f t="shared" si="40"/>
        <v>-46.206391802878748</v>
      </c>
      <c r="AA103" s="49">
        <f t="shared" si="41"/>
        <v>1346.1874431301183</v>
      </c>
      <c r="AB103" s="49">
        <f t="shared" si="42"/>
        <v>-100</v>
      </c>
      <c r="AC103" s="49">
        <f t="shared" si="43"/>
        <v>-100</v>
      </c>
      <c r="AD103" s="49" t="e">
        <f t="shared" si="44"/>
        <v>#VALUE!</v>
      </c>
      <c r="AE103" s="49">
        <f t="shared" si="45"/>
        <v>95.305466237942127</v>
      </c>
      <c r="AF103" s="49">
        <f t="shared" si="46"/>
        <v>-99.877262243531391</v>
      </c>
      <c r="AG103" s="49">
        <f t="shared" si="47"/>
        <v>-99.868876242587035</v>
      </c>
      <c r="AH103" s="49">
        <f t="shared" si="48"/>
        <v>-97.814940231704554</v>
      </c>
      <c r="AI103" s="49">
        <f t="shared" si="49"/>
        <v>-100</v>
      </c>
      <c r="AJ103" s="49">
        <f t="shared" si="50"/>
        <v>-100</v>
      </c>
      <c r="AK103" s="49">
        <f t="shared" si="51"/>
        <v>-100</v>
      </c>
      <c r="AL103" s="49">
        <f t="shared" si="52"/>
        <v>-100</v>
      </c>
      <c r="AM103" s="49">
        <f t="shared" si="53"/>
        <v>-100</v>
      </c>
      <c r="AN103" s="49">
        <f t="shared" si="54"/>
        <v>-100</v>
      </c>
      <c r="AO103" s="49">
        <f t="shared" si="55"/>
        <v>-100</v>
      </c>
      <c r="AP103" s="49">
        <f t="shared" si="56"/>
        <v>-100</v>
      </c>
      <c r="AQ103" s="49">
        <f t="shared" si="57"/>
        <v>-100</v>
      </c>
      <c r="AR103" s="49">
        <f t="shared" si="58"/>
        <v>-100</v>
      </c>
      <c r="AS103" s="49" t="e">
        <f t="shared" si="59"/>
        <v>#DIV/0!</v>
      </c>
      <c r="AT103" s="49" t="e">
        <f t="shared" si="60"/>
        <v>#DIV/0!</v>
      </c>
      <c r="AU103" s="49" t="e">
        <f t="shared" si="61"/>
        <v>#VALUE!</v>
      </c>
      <c r="AV103" s="49">
        <f t="shared" si="62"/>
        <v>-100</v>
      </c>
      <c r="AW103" s="49">
        <f t="shared" si="63"/>
        <v>-100</v>
      </c>
      <c r="AX103" s="49">
        <f t="shared" si="64"/>
        <v>-100</v>
      </c>
      <c r="AY103" s="49">
        <f t="shared" si="65"/>
        <v>-100</v>
      </c>
      <c r="AZ103" s="49" t="e">
        <f t="shared" si="66"/>
        <v>#DIV/0!</v>
      </c>
      <c r="BA103" s="49" t="e">
        <f t="shared" si="67"/>
        <v>#DIV/0!</v>
      </c>
      <c r="BB103" s="49" t="e">
        <f t="shared" si="68"/>
        <v>#DIV/0!</v>
      </c>
      <c r="BC103" s="49" t="e">
        <f t="shared" si="69"/>
        <v>#DIV/0!</v>
      </c>
      <c r="BD103" s="49" t="e">
        <f t="shared" si="70"/>
        <v>#DIV/0!</v>
      </c>
      <c r="BE103" s="49" t="e">
        <f t="shared" si="71"/>
        <v>#DIV/0!</v>
      </c>
      <c r="BF103" s="49" t="e">
        <f t="shared" si="72"/>
        <v>#DIV/0!</v>
      </c>
      <c r="BG103" s="49" t="e">
        <f t="shared" si="73"/>
        <v>#DIV/0!</v>
      </c>
      <c r="BH103" s="49" t="e">
        <f t="shared" si="74"/>
        <v>#DIV/0!</v>
      </c>
    </row>
    <row r="104" spans="1:60" ht="15.75" thickBot="1">
      <c r="A104" s="5" t="s">
        <v>18</v>
      </c>
      <c r="B104" s="27"/>
      <c r="C104" s="13">
        <v>-15.1</v>
      </c>
      <c r="D104" s="13">
        <v>-15.28</v>
      </c>
      <c r="E104" s="77">
        <v>-23.55</v>
      </c>
      <c r="F104" s="13">
        <v>-2.82</v>
      </c>
      <c r="G104" s="13">
        <v>0.91</v>
      </c>
      <c r="H104" s="13">
        <v>-8.08</v>
      </c>
      <c r="I104" s="13">
        <v>12.7</v>
      </c>
      <c r="J104" s="13">
        <v>-8.15</v>
      </c>
      <c r="K104" s="11">
        <v>23.96</v>
      </c>
      <c r="L104" s="13">
        <v>-2.74</v>
      </c>
      <c r="M104" s="13">
        <v>-9.08</v>
      </c>
      <c r="N104" s="13">
        <v>-12.74</v>
      </c>
      <c r="O104" s="13">
        <v>0.79</v>
      </c>
      <c r="P104" s="49">
        <f t="shared" si="75"/>
        <v>-9.7847358121330714</v>
      </c>
      <c r="Q104" s="49">
        <f t="shared" si="75"/>
        <v>3.9045553145336225</v>
      </c>
      <c r="R104" s="49">
        <f t="shared" si="75"/>
        <v>6.4718162839248432</v>
      </c>
      <c r="S104" s="84">
        <f t="shared" si="75"/>
        <v>-6.2745098039215685</v>
      </c>
      <c r="T104" s="84">
        <f t="shared" si="75"/>
        <v>16.10878661087866</v>
      </c>
      <c r="U104" s="80">
        <f t="shared" si="75"/>
        <v>-31.891891891891895</v>
      </c>
      <c r="V104" s="49">
        <f t="shared" si="37"/>
        <v>-46.272991287512099</v>
      </c>
      <c r="W104" s="49">
        <f t="shared" si="38"/>
        <v>-63.407550822846083</v>
      </c>
      <c r="X104" s="49">
        <f t="shared" si="39"/>
        <v>-15.52511415525114</v>
      </c>
      <c r="Y104" s="49">
        <f t="shared" si="40"/>
        <v>-42.465753424657535</v>
      </c>
      <c r="AA104" s="49">
        <f t="shared" si="41"/>
        <v>1234.6636259977195</v>
      </c>
      <c r="AB104" s="49">
        <f t="shared" si="42"/>
        <v>-100</v>
      </c>
      <c r="AC104" s="49">
        <f t="shared" si="43"/>
        <v>-100</v>
      </c>
      <c r="AD104" s="49" t="e">
        <f t="shared" si="44"/>
        <v>#VALUE!</v>
      </c>
      <c r="AE104" s="49">
        <f t="shared" si="45"/>
        <v>1609.8743267504487</v>
      </c>
      <c r="AF104" s="49">
        <f t="shared" si="46"/>
        <v>-98.934246071078675</v>
      </c>
      <c r="AG104" s="49">
        <f t="shared" si="47"/>
        <v>-99.054305005879172</v>
      </c>
      <c r="AH104" s="49">
        <f t="shared" si="48"/>
        <v>-83.085469247452608</v>
      </c>
      <c r="AI104" s="49">
        <f t="shared" si="49"/>
        <v>-100</v>
      </c>
      <c r="AJ104" s="49">
        <f t="shared" si="50"/>
        <v>-100</v>
      </c>
      <c r="AK104" s="49">
        <f t="shared" si="51"/>
        <v>-100</v>
      </c>
      <c r="AL104" s="49">
        <f t="shared" si="52"/>
        <v>-100</v>
      </c>
      <c r="AM104" s="49">
        <f t="shared" si="53"/>
        <v>-100</v>
      </c>
      <c r="AN104" s="49">
        <f t="shared" si="54"/>
        <v>-100</v>
      </c>
      <c r="AO104" s="49">
        <f t="shared" si="55"/>
        <v>-100</v>
      </c>
      <c r="AP104" s="49">
        <f t="shared" si="56"/>
        <v>-100</v>
      </c>
      <c r="AQ104" s="49">
        <f t="shared" si="57"/>
        <v>-100</v>
      </c>
      <c r="AR104" s="49">
        <f t="shared" si="58"/>
        <v>-100</v>
      </c>
      <c r="AS104" s="49" t="e">
        <f t="shared" si="59"/>
        <v>#DIV/0!</v>
      </c>
      <c r="AT104" s="49" t="e">
        <f t="shared" si="60"/>
        <v>#DIV/0!</v>
      </c>
      <c r="AU104" s="49" t="e">
        <f t="shared" si="61"/>
        <v>#VALUE!</v>
      </c>
      <c r="AV104" s="49">
        <f t="shared" si="62"/>
        <v>-100</v>
      </c>
      <c r="AW104" s="49">
        <f t="shared" si="63"/>
        <v>-100</v>
      </c>
      <c r="AX104" s="49">
        <f t="shared" si="64"/>
        <v>-100</v>
      </c>
      <c r="AY104" s="49">
        <f t="shared" si="65"/>
        <v>-100</v>
      </c>
      <c r="AZ104" s="49" t="e">
        <f t="shared" si="66"/>
        <v>#DIV/0!</v>
      </c>
      <c r="BA104" s="49" t="e">
        <f t="shared" si="67"/>
        <v>#DIV/0!</v>
      </c>
      <c r="BB104" s="49" t="e">
        <f t="shared" si="68"/>
        <v>#DIV/0!</v>
      </c>
      <c r="BC104" s="49" t="e">
        <f t="shared" si="69"/>
        <v>#DIV/0!</v>
      </c>
      <c r="BD104" s="49" t="e">
        <f t="shared" si="70"/>
        <v>#DIV/0!</v>
      </c>
      <c r="BE104" s="49" t="e">
        <f t="shared" si="71"/>
        <v>#DIV/0!</v>
      </c>
      <c r="BF104" s="49" t="e">
        <f t="shared" si="72"/>
        <v>#DIV/0!</v>
      </c>
      <c r="BG104" s="49" t="e">
        <f t="shared" si="73"/>
        <v>#DIV/0!</v>
      </c>
      <c r="BH104" s="49" t="e">
        <f t="shared" si="74"/>
        <v>#DIV/0!</v>
      </c>
    </row>
    <row r="105" spans="1:60" ht="15.75" thickBot="1">
      <c r="A105" s="5" t="s">
        <v>19</v>
      </c>
      <c r="B105" s="27"/>
      <c r="C105" s="11">
        <v>18.649999999999999</v>
      </c>
      <c r="D105" s="13">
        <v>-6.92</v>
      </c>
      <c r="E105" s="77">
        <v>-10.24</v>
      </c>
      <c r="F105" s="13">
        <v>12.6</v>
      </c>
      <c r="G105" s="13">
        <v>-4.6900000000000004</v>
      </c>
      <c r="H105" s="13">
        <v>2.83</v>
      </c>
      <c r="I105" s="13">
        <v>2.23</v>
      </c>
      <c r="J105" s="13">
        <v>1.87</v>
      </c>
      <c r="K105" s="13">
        <v>-5.24</v>
      </c>
      <c r="L105" s="13">
        <v>-8.1199999999999992</v>
      </c>
      <c r="M105" s="13">
        <v>-5.15</v>
      </c>
      <c r="N105" s="13">
        <v>-6.14</v>
      </c>
      <c r="O105" s="13">
        <v>0.87</v>
      </c>
      <c r="P105" s="49">
        <f t="shared" si="75"/>
        <v>-0.7732520148115879</v>
      </c>
      <c r="Q105" s="49">
        <f t="shared" si="75"/>
        <v>7.3427724728350352</v>
      </c>
      <c r="R105" s="49">
        <f t="shared" si="75"/>
        <v>1.4519427402862985</v>
      </c>
      <c r="S105" s="84">
        <f t="shared" si="75"/>
        <v>-2.0258012497480347</v>
      </c>
      <c r="T105" s="84">
        <f t="shared" si="75"/>
        <v>3.466721530706717</v>
      </c>
      <c r="U105" s="80">
        <f t="shared" si="75"/>
        <v>-29.528733346589782</v>
      </c>
      <c r="V105" s="49">
        <f t="shared" si="37"/>
        <v>-2.4347657386749444</v>
      </c>
      <c r="W105" s="49">
        <f t="shared" si="38"/>
        <v>-31.244543602677272</v>
      </c>
      <c r="X105" s="49">
        <f t="shared" si="39"/>
        <v>-9.623506155090304</v>
      </c>
      <c r="Y105" s="49">
        <f t="shared" si="40"/>
        <v>-36.310540030550811</v>
      </c>
      <c r="AA105" s="49">
        <f t="shared" si="41"/>
        <v>1585.6769130150426</v>
      </c>
      <c r="AB105" s="49">
        <f t="shared" si="42"/>
        <v>-100</v>
      </c>
      <c r="AC105" s="49">
        <f t="shared" si="43"/>
        <v>-100</v>
      </c>
      <c r="AD105" s="49" t="e">
        <f t="shared" si="44"/>
        <v>#VALUE!</v>
      </c>
      <c r="AE105" s="49">
        <f t="shared" si="45"/>
        <v>-91.466083150984673</v>
      </c>
      <c r="AF105" s="49">
        <f t="shared" si="46"/>
        <v>-99.995244991746674</v>
      </c>
      <c r="AG105" s="49">
        <f t="shared" si="47"/>
        <v>-99.995348513914379</v>
      </c>
      <c r="AH105" s="49">
        <f t="shared" si="48"/>
        <v>-99.232155957264254</v>
      </c>
      <c r="AI105" s="49">
        <f t="shared" si="49"/>
        <v>-100</v>
      </c>
      <c r="AJ105" s="49">
        <f t="shared" si="50"/>
        <v>-100</v>
      </c>
      <c r="AK105" s="49">
        <f t="shared" si="51"/>
        <v>-100</v>
      </c>
      <c r="AL105" s="49">
        <f t="shared" si="52"/>
        <v>-100</v>
      </c>
      <c r="AM105" s="49">
        <f t="shared" si="53"/>
        <v>-100</v>
      </c>
      <c r="AN105" s="49">
        <f t="shared" si="54"/>
        <v>-100</v>
      </c>
      <c r="AO105" s="49">
        <f t="shared" si="55"/>
        <v>-100</v>
      </c>
      <c r="AP105" s="49">
        <f t="shared" si="56"/>
        <v>-100</v>
      </c>
      <c r="AQ105" s="49">
        <f t="shared" si="57"/>
        <v>-100</v>
      </c>
      <c r="AR105" s="49">
        <f t="shared" si="58"/>
        <v>-100</v>
      </c>
      <c r="AS105" s="49" t="e">
        <f t="shared" si="59"/>
        <v>#DIV/0!</v>
      </c>
      <c r="AT105" s="49" t="e">
        <f t="shared" si="60"/>
        <v>#DIV/0!</v>
      </c>
      <c r="AU105" s="49" t="e">
        <f t="shared" si="61"/>
        <v>#VALUE!</v>
      </c>
      <c r="AV105" s="49">
        <f t="shared" si="62"/>
        <v>-100</v>
      </c>
      <c r="AW105" s="49">
        <f t="shared" si="63"/>
        <v>-100</v>
      </c>
      <c r="AX105" s="49">
        <f t="shared" si="64"/>
        <v>-100</v>
      </c>
      <c r="AY105" s="49">
        <f t="shared" si="65"/>
        <v>-100</v>
      </c>
      <c r="AZ105" s="49" t="e">
        <f t="shared" si="66"/>
        <v>#DIV/0!</v>
      </c>
      <c r="BA105" s="49" t="e">
        <f t="shared" si="67"/>
        <v>#DIV/0!</v>
      </c>
      <c r="BB105" s="49" t="e">
        <f t="shared" si="68"/>
        <v>#DIV/0!</v>
      </c>
      <c r="BC105" s="49" t="e">
        <f t="shared" si="69"/>
        <v>#DIV/0!</v>
      </c>
      <c r="BD105" s="49" t="e">
        <f t="shared" si="70"/>
        <v>#DIV/0!</v>
      </c>
      <c r="BE105" s="49" t="e">
        <f t="shared" si="71"/>
        <v>#DIV/0!</v>
      </c>
      <c r="BF105" s="49" t="e">
        <f t="shared" si="72"/>
        <v>#DIV/0!</v>
      </c>
      <c r="BG105" s="49" t="e">
        <f t="shared" si="73"/>
        <v>#DIV/0!</v>
      </c>
      <c r="BH105" s="49" t="e">
        <f t="shared" si="74"/>
        <v>#DIV/0!</v>
      </c>
    </row>
    <row r="106" spans="1:60" ht="15.75" thickBot="1">
      <c r="A106" s="5" t="s">
        <v>20</v>
      </c>
      <c r="B106" s="27"/>
      <c r="C106" s="13">
        <v>3.24</v>
      </c>
      <c r="D106" s="13">
        <v>-4.51</v>
      </c>
      <c r="E106" s="13">
        <v>-4.5599999999999996</v>
      </c>
      <c r="F106" s="11">
        <v>6.74</v>
      </c>
      <c r="G106" s="13">
        <v>3.1</v>
      </c>
      <c r="H106" s="13">
        <v>1.67</v>
      </c>
      <c r="I106" s="13">
        <v>2.11</v>
      </c>
      <c r="J106" s="13">
        <v>6.55</v>
      </c>
      <c r="K106" s="13">
        <v>-2.6</v>
      </c>
      <c r="L106" s="13">
        <v>-3.03</v>
      </c>
      <c r="M106" s="77">
        <v>-14.99</v>
      </c>
      <c r="N106" s="13">
        <v>-0.83</v>
      </c>
      <c r="O106" s="13">
        <v>-6.89</v>
      </c>
      <c r="P106" s="49">
        <f t="shared" si="75"/>
        <v>0.26318559848405099</v>
      </c>
      <c r="Q106" s="49">
        <f t="shared" si="75"/>
        <v>3.4649307013859723</v>
      </c>
      <c r="R106" s="49">
        <f t="shared" si="75"/>
        <v>-0.69007509640755027</v>
      </c>
      <c r="S106" s="84">
        <f t="shared" si="75"/>
        <v>-0.95033721643163704</v>
      </c>
      <c r="T106" s="84">
        <f t="shared" si="75"/>
        <v>-0.14443412772103581</v>
      </c>
      <c r="U106" s="80">
        <f t="shared" si="75"/>
        <v>-24.940593036470709</v>
      </c>
      <c r="V106" s="49">
        <f t="shared" si="37"/>
        <v>-13.48766535573829</v>
      </c>
      <c r="W106" s="49">
        <f t="shared" si="38"/>
        <v>-35.064354665713267</v>
      </c>
      <c r="X106" s="49">
        <f t="shared" si="39"/>
        <v>-22.437695328151293</v>
      </c>
      <c r="Y106" s="49">
        <f t="shared" si="40"/>
        <v>-41.782194086064592</v>
      </c>
      <c r="AA106" s="49">
        <f t="shared" si="41"/>
        <v>1753.6103896103896</v>
      </c>
      <c r="AB106" s="49">
        <f t="shared" si="42"/>
        <v>-100</v>
      </c>
      <c r="AC106" s="49">
        <f t="shared" si="43"/>
        <v>-100</v>
      </c>
      <c r="AD106" s="49" t="e">
        <f t="shared" si="44"/>
        <v>#VALUE!</v>
      </c>
      <c r="AE106" s="49">
        <f t="shared" si="45"/>
        <v>-76.4050764050764</v>
      </c>
      <c r="AF106" s="49">
        <f t="shared" si="46"/>
        <v>-99.986703132188964</v>
      </c>
      <c r="AG106" s="49">
        <f t="shared" si="47"/>
        <v>-99.986977385616868</v>
      </c>
      <c r="AH106" s="49">
        <f t="shared" si="48"/>
        <v>-99.283881345826259</v>
      </c>
      <c r="AI106" s="49">
        <f t="shared" si="49"/>
        <v>-100</v>
      </c>
      <c r="AJ106" s="49">
        <f t="shared" si="50"/>
        <v>-100</v>
      </c>
      <c r="AK106" s="49">
        <f t="shared" si="51"/>
        <v>-100</v>
      </c>
      <c r="AL106" s="49">
        <f t="shared" si="52"/>
        <v>-100</v>
      </c>
      <c r="AM106" s="49">
        <f t="shared" si="53"/>
        <v>-100</v>
      </c>
      <c r="AN106" s="49">
        <f t="shared" si="54"/>
        <v>-100</v>
      </c>
      <c r="AO106" s="49">
        <f t="shared" si="55"/>
        <v>-100</v>
      </c>
      <c r="AP106" s="49">
        <f t="shared" si="56"/>
        <v>-100</v>
      </c>
      <c r="AQ106" s="49">
        <f t="shared" si="57"/>
        <v>-100</v>
      </c>
      <c r="AR106" s="49">
        <f t="shared" si="58"/>
        <v>-100</v>
      </c>
      <c r="AS106" s="49" t="e">
        <f t="shared" si="59"/>
        <v>#DIV/0!</v>
      </c>
      <c r="AT106" s="49" t="e">
        <f t="shared" si="60"/>
        <v>#DIV/0!</v>
      </c>
      <c r="AU106" s="49" t="e">
        <f t="shared" si="61"/>
        <v>#VALUE!</v>
      </c>
      <c r="AV106" s="49">
        <f t="shared" si="62"/>
        <v>-100</v>
      </c>
      <c r="AW106" s="49">
        <f t="shared" si="63"/>
        <v>-100</v>
      </c>
      <c r="AX106" s="49">
        <f t="shared" si="64"/>
        <v>-100</v>
      </c>
      <c r="AY106" s="49">
        <f t="shared" si="65"/>
        <v>-100</v>
      </c>
      <c r="AZ106" s="49" t="e">
        <f t="shared" si="66"/>
        <v>#DIV/0!</v>
      </c>
      <c r="BA106" s="49" t="e">
        <f t="shared" si="67"/>
        <v>#DIV/0!</v>
      </c>
      <c r="BB106" s="49" t="e">
        <f t="shared" si="68"/>
        <v>#DIV/0!</v>
      </c>
      <c r="BC106" s="49" t="e">
        <f t="shared" si="69"/>
        <v>#DIV/0!</v>
      </c>
      <c r="BD106" s="49" t="e">
        <f t="shared" si="70"/>
        <v>#DIV/0!</v>
      </c>
      <c r="BE106" s="49" t="e">
        <f t="shared" si="71"/>
        <v>#DIV/0!</v>
      </c>
      <c r="BF106" s="49" t="e">
        <f t="shared" si="72"/>
        <v>#DIV/0!</v>
      </c>
      <c r="BG106" s="49" t="e">
        <f t="shared" si="73"/>
        <v>#DIV/0!</v>
      </c>
      <c r="BH106" s="49" t="e">
        <f t="shared" si="74"/>
        <v>#DIV/0!</v>
      </c>
    </row>
    <row r="107" spans="1:60" ht="15.75" thickBot="1">
      <c r="A107" s="5" t="s">
        <v>21</v>
      </c>
      <c r="B107" s="27"/>
      <c r="C107" s="13">
        <v>0.77</v>
      </c>
      <c r="D107" s="13">
        <v>-3.27</v>
      </c>
      <c r="E107" s="13">
        <v>-5.97</v>
      </c>
      <c r="F107" s="13">
        <v>6.47</v>
      </c>
      <c r="G107" s="13">
        <v>3.6</v>
      </c>
      <c r="H107" s="13">
        <v>-2.2799999999999998</v>
      </c>
      <c r="I107" s="13">
        <v>6</v>
      </c>
      <c r="J107" s="13">
        <v>-1.26</v>
      </c>
      <c r="K107" s="11">
        <v>21.76</v>
      </c>
      <c r="L107" s="13">
        <v>-8.11</v>
      </c>
      <c r="M107" s="77">
        <v>-9.9600000000000009</v>
      </c>
      <c r="N107" s="13">
        <v>-6.43</v>
      </c>
      <c r="O107" s="13">
        <v>5.41</v>
      </c>
      <c r="P107" s="49">
        <f t="shared" si="75"/>
        <v>0</v>
      </c>
      <c r="Q107" s="49">
        <f t="shared" si="75"/>
        <v>0.96153846153846156</v>
      </c>
      <c r="R107" s="49">
        <f t="shared" si="75"/>
        <v>-10.264550264550266</v>
      </c>
      <c r="S107" s="84">
        <f t="shared" si="75"/>
        <v>15.44811320754717</v>
      </c>
      <c r="T107" s="84">
        <f t="shared" si="75"/>
        <v>-7.7630234933605724</v>
      </c>
      <c r="U107" s="80">
        <f t="shared" si="75"/>
        <v>-25.027685492801773</v>
      </c>
      <c r="V107" s="49">
        <f t="shared" si="37"/>
        <v>-0.87815587266739847</v>
      </c>
      <c r="W107" s="49">
        <f t="shared" si="38"/>
        <v>-25.686059275521405</v>
      </c>
      <c r="X107" s="49">
        <f t="shared" si="39"/>
        <v>-21.272885789014822</v>
      </c>
      <c r="Y107" s="49">
        <f t="shared" si="40"/>
        <v>-40.976460331299045</v>
      </c>
      <c r="AA107" s="49">
        <f t="shared" si="41"/>
        <v>1906.5359477124182</v>
      </c>
      <c r="AB107" s="49">
        <f t="shared" si="42"/>
        <v>-100</v>
      </c>
      <c r="AC107" s="49">
        <f t="shared" si="43"/>
        <v>-100</v>
      </c>
      <c r="AD107" s="49" t="e">
        <f t="shared" si="44"/>
        <v>#VALUE!</v>
      </c>
      <c r="AE107" s="49">
        <f t="shared" si="45"/>
        <v>1079.5874049945712</v>
      </c>
      <c r="AF107" s="49">
        <f t="shared" si="46"/>
        <v>-99.308400351147242</v>
      </c>
      <c r="AG107" s="49">
        <f t="shared" si="47"/>
        <v>-99.347547501082317</v>
      </c>
      <c r="AH107" s="49">
        <f t="shared" si="48"/>
        <v>-89.599414138809507</v>
      </c>
      <c r="AI107" s="49">
        <f t="shared" si="49"/>
        <v>-100</v>
      </c>
      <c r="AJ107" s="49">
        <f t="shared" si="50"/>
        <v>-100</v>
      </c>
      <c r="AK107" s="49">
        <f t="shared" si="51"/>
        <v>-100</v>
      </c>
      <c r="AL107" s="49">
        <f t="shared" si="52"/>
        <v>-100</v>
      </c>
      <c r="AM107" s="49">
        <f t="shared" si="53"/>
        <v>-100</v>
      </c>
      <c r="AN107" s="49">
        <f t="shared" si="54"/>
        <v>-100</v>
      </c>
      <c r="AO107" s="49">
        <f t="shared" si="55"/>
        <v>-100</v>
      </c>
      <c r="AP107" s="49">
        <f t="shared" si="56"/>
        <v>-100</v>
      </c>
      <c r="AQ107" s="49">
        <f t="shared" si="57"/>
        <v>-100</v>
      </c>
      <c r="AR107" s="49">
        <f t="shared" si="58"/>
        <v>-100</v>
      </c>
      <c r="AS107" s="49" t="e">
        <f t="shared" si="59"/>
        <v>#DIV/0!</v>
      </c>
      <c r="AT107" s="49" t="e">
        <f t="shared" si="60"/>
        <v>#DIV/0!</v>
      </c>
      <c r="AU107" s="49" t="e">
        <f t="shared" si="61"/>
        <v>#VALUE!</v>
      </c>
      <c r="AV107" s="49">
        <f t="shared" si="62"/>
        <v>-100</v>
      </c>
      <c r="AW107" s="49">
        <f t="shared" si="63"/>
        <v>-100</v>
      </c>
      <c r="AX107" s="49">
        <f t="shared" si="64"/>
        <v>-100</v>
      </c>
      <c r="AY107" s="49">
        <f t="shared" si="65"/>
        <v>-100</v>
      </c>
      <c r="AZ107" s="49" t="e">
        <f t="shared" si="66"/>
        <v>#DIV/0!</v>
      </c>
      <c r="BA107" s="49" t="e">
        <f t="shared" si="67"/>
        <v>#DIV/0!</v>
      </c>
      <c r="BB107" s="49" t="e">
        <f t="shared" si="68"/>
        <v>#DIV/0!</v>
      </c>
      <c r="BC107" s="49" t="e">
        <f t="shared" si="69"/>
        <v>#DIV/0!</v>
      </c>
      <c r="BD107" s="49" t="e">
        <f t="shared" si="70"/>
        <v>#DIV/0!</v>
      </c>
      <c r="BE107" s="49" t="e">
        <f t="shared" si="71"/>
        <v>#DIV/0!</v>
      </c>
      <c r="BF107" s="49" t="e">
        <f t="shared" si="72"/>
        <v>#DIV/0!</v>
      </c>
      <c r="BG107" s="49" t="e">
        <f t="shared" si="73"/>
        <v>#DIV/0!</v>
      </c>
      <c r="BH107" s="49" t="e">
        <f t="shared" si="74"/>
        <v>#DIV/0!</v>
      </c>
    </row>
    <row r="108" spans="1:60" ht="15.75" thickBot="1">
      <c r="A108" s="5" t="s">
        <v>22</v>
      </c>
      <c r="B108" s="27"/>
      <c r="C108" s="11">
        <v>7.22</v>
      </c>
      <c r="D108" s="13">
        <v>-6.06</v>
      </c>
      <c r="E108" s="49">
        <v>-8.3000000000000007</v>
      </c>
      <c r="F108" s="13">
        <v>-3.26</v>
      </c>
      <c r="G108" s="13">
        <v>-5.2</v>
      </c>
      <c r="H108" s="13">
        <v>-5.14</v>
      </c>
      <c r="I108" s="13">
        <v>-4.88</v>
      </c>
      <c r="J108" s="13">
        <v>3.07</v>
      </c>
      <c r="K108" s="13">
        <v>-2.29</v>
      </c>
      <c r="L108" s="77">
        <v>-11.52</v>
      </c>
      <c r="M108" s="13">
        <v>-7.26</v>
      </c>
      <c r="N108" s="13">
        <v>0.04</v>
      </c>
      <c r="O108" s="13">
        <v>-4.1100000000000003</v>
      </c>
      <c r="P108" s="49">
        <f t="shared" si="75"/>
        <v>2.7830011282437006</v>
      </c>
      <c r="Q108" s="49">
        <f t="shared" si="75"/>
        <v>4.3175997072813752</v>
      </c>
      <c r="R108" s="49">
        <f t="shared" si="75"/>
        <v>2.0694493160294631</v>
      </c>
      <c r="S108" s="84">
        <f t="shared" si="75"/>
        <v>0.65292096219931273</v>
      </c>
      <c r="T108" s="84">
        <f t="shared" si="75"/>
        <v>-5.3943325367019463</v>
      </c>
      <c r="U108" s="80">
        <f t="shared" si="75"/>
        <v>-24.972933958859617</v>
      </c>
      <c r="V108" s="49">
        <f t="shared" si="37"/>
        <v>-36.850501367365538</v>
      </c>
      <c r="W108" s="49">
        <f t="shared" si="38"/>
        <v>-52.620783956244296</v>
      </c>
      <c r="X108" s="49">
        <f t="shared" si="39"/>
        <v>-17.969212551805803</v>
      </c>
      <c r="Y108" s="49">
        <f t="shared" si="40"/>
        <v>-38.454706927175842</v>
      </c>
      <c r="AA108" s="49">
        <f t="shared" si="41"/>
        <v>1310.9458023379384</v>
      </c>
      <c r="AB108" s="49">
        <f t="shared" si="42"/>
        <v>-100</v>
      </c>
      <c r="AC108" s="49">
        <f t="shared" si="43"/>
        <v>-100</v>
      </c>
      <c r="AD108" s="49" t="e">
        <f t="shared" si="44"/>
        <v>#VALUE!</v>
      </c>
      <c r="AE108" s="49">
        <f t="shared" si="45"/>
        <v>-4.8426150121065374</v>
      </c>
      <c r="AF108" s="49">
        <f t="shared" si="46"/>
        <v>-99.942527476245445</v>
      </c>
      <c r="AG108" s="49">
        <f t="shared" si="47"/>
        <v>-99.939580167334967</v>
      </c>
      <c r="AH108" s="49">
        <f t="shared" si="48"/>
        <v>-97.107318484234881</v>
      </c>
      <c r="AI108" s="49">
        <f t="shared" si="49"/>
        <v>-100</v>
      </c>
      <c r="AJ108" s="49">
        <f t="shared" si="50"/>
        <v>-100</v>
      </c>
      <c r="AK108" s="49">
        <f t="shared" si="51"/>
        <v>-100</v>
      </c>
      <c r="AL108" s="49">
        <f t="shared" si="52"/>
        <v>-100</v>
      </c>
      <c r="AM108" s="49">
        <f t="shared" si="53"/>
        <v>-100</v>
      </c>
      <c r="AN108" s="49">
        <f t="shared" si="54"/>
        <v>-100</v>
      </c>
      <c r="AO108" s="49">
        <f t="shared" si="55"/>
        <v>-100</v>
      </c>
      <c r="AP108" s="49">
        <f t="shared" si="56"/>
        <v>-100</v>
      </c>
      <c r="AQ108" s="49">
        <f t="shared" si="57"/>
        <v>-100</v>
      </c>
      <c r="AR108" s="49">
        <f t="shared" si="58"/>
        <v>-100</v>
      </c>
      <c r="AS108" s="49" t="e">
        <f t="shared" si="59"/>
        <v>#DIV/0!</v>
      </c>
      <c r="AT108" s="49" t="e">
        <f t="shared" si="60"/>
        <v>#DIV/0!</v>
      </c>
      <c r="AU108" s="49" t="e">
        <f t="shared" si="61"/>
        <v>#VALUE!</v>
      </c>
      <c r="AV108" s="49">
        <f t="shared" si="62"/>
        <v>-100</v>
      </c>
      <c r="AW108" s="49">
        <f t="shared" si="63"/>
        <v>-100</v>
      </c>
      <c r="AX108" s="49">
        <f t="shared" si="64"/>
        <v>-100</v>
      </c>
      <c r="AY108" s="49">
        <f t="shared" si="65"/>
        <v>-100</v>
      </c>
      <c r="AZ108" s="49" t="e">
        <f t="shared" si="66"/>
        <v>#DIV/0!</v>
      </c>
      <c r="BA108" s="49" t="e">
        <f t="shared" si="67"/>
        <v>#DIV/0!</v>
      </c>
      <c r="BB108" s="49" t="e">
        <f t="shared" si="68"/>
        <v>#DIV/0!</v>
      </c>
      <c r="BC108" s="49" t="e">
        <f t="shared" si="69"/>
        <v>#DIV/0!</v>
      </c>
      <c r="BD108" s="49" t="e">
        <f t="shared" si="70"/>
        <v>#DIV/0!</v>
      </c>
      <c r="BE108" s="49" t="e">
        <f t="shared" si="71"/>
        <v>#DIV/0!</v>
      </c>
      <c r="BF108" s="49" t="e">
        <f t="shared" si="72"/>
        <v>#DIV/0!</v>
      </c>
      <c r="BG108" s="49" t="e">
        <f t="shared" si="73"/>
        <v>#DIV/0!</v>
      </c>
      <c r="BH108" s="49" t="e">
        <f t="shared" si="74"/>
        <v>#DIV/0!</v>
      </c>
    </row>
    <row r="109" spans="1:60" ht="15.75" thickBot="1">
      <c r="A109" s="5" t="s">
        <v>23</v>
      </c>
      <c r="B109" s="27"/>
      <c r="C109" s="49">
        <v>2.7</v>
      </c>
      <c r="D109" s="13">
        <v>-6.69</v>
      </c>
      <c r="E109" s="13">
        <v>-6.33</v>
      </c>
      <c r="F109" s="11">
        <v>4.34</v>
      </c>
      <c r="G109" s="13">
        <v>-1.45</v>
      </c>
      <c r="H109" s="13">
        <v>-0.21</v>
      </c>
      <c r="I109" s="13">
        <v>1.23</v>
      </c>
      <c r="J109" s="13">
        <v>-2.11</v>
      </c>
      <c r="K109" s="49">
        <v>1.5</v>
      </c>
      <c r="L109" s="13">
        <v>-6.82</v>
      </c>
      <c r="M109" s="77">
        <v>-11.24</v>
      </c>
      <c r="N109" s="13">
        <v>0.28000000000000003</v>
      </c>
      <c r="O109" s="13">
        <v>-3.87</v>
      </c>
      <c r="P109" s="49">
        <f t="shared" si="75"/>
        <v>-4.4166813302833008</v>
      </c>
      <c r="Q109" s="49">
        <f t="shared" si="75"/>
        <v>1.8685567010309279</v>
      </c>
      <c r="R109" s="49">
        <f t="shared" si="75"/>
        <v>-9.9394596548296743E-2</v>
      </c>
      <c r="S109" s="84">
        <f t="shared" si="75"/>
        <v>-0.33465991316931987</v>
      </c>
      <c r="T109" s="84">
        <f t="shared" si="75"/>
        <v>-2.8768490788637808</v>
      </c>
      <c r="U109" s="80">
        <f t="shared" si="75"/>
        <v>-24.752382732199589</v>
      </c>
      <c r="V109" s="49">
        <f t="shared" si="37"/>
        <v>-30.456819806355188</v>
      </c>
      <c r="W109" s="49">
        <f t="shared" si="38"/>
        <v>-47.670413932029369</v>
      </c>
      <c r="X109" s="49">
        <f t="shared" si="39"/>
        <v>-24.924587863907401</v>
      </c>
      <c r="Y109" s="49">
        <f t="shared" si="40"/>
        <v>-43.507541213609258</v>
      </c>
      <c r="AA109" s="49">
        <f t="shared" si="41"/>
        <v>1521.0756089844986</v>
      </c>
      <c r="AB109" s="49">
        <f t="shared" si="42"/>
        <v>-100</v>
      </c>
      <c r="AC109" s="49">
        <f t="shared" si="43"/>
        <v>-100</v>
      </c>
      <c r="AD109" s="49" t="e">
        <f t="shared" si="44"/>
        <v>#VALUE!</v>
      </c>
      <c r="AE109" s="49">
        <f t="shared" si="45"/>
        <v>1128.8882630430192</v>
      </c>
      <c r="AF109" s="49">
        <f t="shared" si="46"/>
        <v>-99.294433076977356</v>
      </c>
      <c r="AG109" s="49">
        <f t="shared" si="47"/>
        <v>-99.302990172161429</v>
      </c>
      <c r="AH109" s="49">
        <f t="shared" si="48"/>
        <v>-100</v>
      </c>
      <c r="AI109" s="49">
        <f t="shared" si="49"/>
        <v>-100</v>
      </c>
      <c r="AJ109" s="49">
        <f t="shared" si="50"/>
        <v>-100</v>
      </c>
      <c r="AK109" s="49">
        <f t="shared" si="51"/>
        <v>-100</v>
      </c>
      <c r="AL109" s="49">
        <f t="shared" si="52"/>
        <v>-100</v>
      </c>
      <c r="AM109" s="49">
        <f t="shared" si="53"/>
        <v>-100</v>
      </c>
      <c r="AN109" s="49">
        <f t="shared" si="54"/>
        <v>-100</v>
      </c>
      <c r="AO109" s="49">
        <f t="shared" si="55"/>
        <v>-100</v>
      </c>
      <c r="AP109" s="49">
        <f t="shared" si="56"/>
        <v>-100</v>
      </c>
      <c r="AQ109" s="49">
        <f t="shared" si="57"/>
        <v>-100</v>
      </c>
      <c r="AR109" s="49">
        <f t="shared" si="58"/>
        <v>-100</v>
      </c>
      <c r="AS109" s="49" t="e">
        <f t="shared" si="59"/>
        <v>#DIV/0!</v>
      </c>
      <c r="AT109" s="49" t="e">
        <f t="shared" si="60"/>
        <v>#DIV/0!</v>
      </c>
      <c r="AU109" s="49" t="e">
        <f t="shared" si="61"/>
        <v>#VALUE!</v>
      </c>
      <c r="AV109" s="49">
        <f t="shared" si="62"/>
        <v>-100</v>
      </c>
      <c r="AW109" s="49">
        <f t="shared" si="63"/>
        <v>-100</v>
      </c>
      <c r="AX109" s="49">
        <f t="shared" si="64"/>
        <v>-100</v>
      </c>
      <c r="AY109" s="49" t="e">
        <f t="shared" si="65"/>
        <v>#DIV/0!</v>
      </c>
      <c r="AZ109" s="49" t="e">
        <f t="shared" si="66"/>
        <v>#DIV/0!</v>
      </c>
      <c r="BA109" s="49" t="e">
        <f t="shared" si="67"/>
        <v>#DIV/0!</v>
      </c>
      <c r="BB109" s="49" t="e">
        <f t="shared" si="68"/>
        <v>#DIV/0!</v>
      </c>
      <c r="BC109" s="49" t="e">
        <f t="shared" si="69"/>
        <v>#DIV/0!</v>
      </c>
      <c r="BD109" s="49" t="e">
        <f t="shared" si="70"/>
        <v>#DIV/0!</v>
      </c>
      <c r="BE109" s="49" t="e">
        <f t="shared" si="71"/>
        <v>#DIV/0!</v>
      </c>
      <c r="BF109" s="49" t="e">
        <f t="shared" si="72"/>
        <v>#DIV/0!</v>
      </c>
      <c r="BG109" s="49" t="e">
        <f t="shared" si="73"/>
        <v>#DIV/0!</v>
      </c>
      <c r="BH109" s="49" t="e">
        <f t="shared" si="74"/>
        <v>#DIV/0!</v>
      </c>
    </row>
    <row r="110" spans="1:60" ht="15.75" thickBot="1">
      <c r="A110" s="5" t="s">
        <v>24</v>
      </c>
      <c r="B110" s="27"/>
      <c r="C110" s="13">
        <v>5.75</v>
      </c>
      <c r="D110" s="13">
        <v>-8.2100000000000009</v>
      </c>
      <c r="E110" s="11">
        <v>6.25</v>
      </c>
      <c r="F110" s="13">
        <v>-2.13</v>
      </c>
      <c r="G110" s="13">
        <v>-1.08</v>
      </c>
      <c r="H110" s="77">
        <v>-10.99</v>
      </c>
      <c r="I110" s="13">
        <v>-1.63</v>
      </c>
      <c r="J110" s="13">
        <v>5.83</v>
      </c>
      <c r="K110" s="13">
        <v>-9.84</v>
      </c>
      <c r="L110" s="13">
        <v>-10.01</v>
      </c>
      <c r="M110" s="13">
        <v>-8.27</v>
      </c>
      <c r="N110" s="13">
        <v>5.53</v>
      </c>
      <c r="O110" s="13">
        <v>-4.6900000000000004</v>
      </c>
      <c r="P110" s="49">
        <f t="shared" si="75"/>
        <v>1.2886597938144329</v>
      </c>
      <c r="Q110" s="49">
        <f t="shared" si="75"/>
        <v>-0.81990387333898784</v>
      </c>
      <c r="R110" s="49">
        <f t="shared" si="75"/>
        <v>-2.3660205245153936</v>
      </c>
      <c r="S110" s="84">
        <f t="shared" si="75"/>
        <v>1.0510948905109487</v>
      </c>
      <c r="T110" s="84">
        <f t="shared" si="75"/>
        <v>4.9696619474140418</v>
      </c>
      <c r="U110" s="80">
        <f t="shared" si="75"/>
        <v>-31.764382053399391</v>
      </c>
      <c r="V110" s="49">
        <f t="shared" si="37"/>
        <v>-27.945259817532726</v>
      </c>
      <c r="W110" s="49">
        <f t="shared" si="38"/>
        <v>-50.833002776675919</v>
      </c>
      <c r="X110" s="49">
        <f t="shared" si="39"/>
        <v>-13.623395149786019</v>
      </c>
      <c r="Y110" s="49">
        <f t="shared" si="40"/>
        <v>-41.0603899191631</v>
      </c>
      <c r="AA110" s="49">
        <f t="shared" si="41"/>
        <v>1453.0195048762189</v>
      </c>
      <c r="AB110" s="49">
        <f t="shared" si="42"/>
        <v>-100</v>
      </c>
      <c r="AC110" s="49">
        <f t="shared" si="43"/>
        <v>-100</v>
      </c>
      <c r="AD110" s="49">
        <f t="shared" si="44"/>
        <v>-100</v>
      </c>
      <c r="AE110" s="49">
        <f t="shared" si="45"/>
        <v>-100</v>
      </c>
      <c r="AF110" s="49">
        <f t="shared" si="46"/>
        <v>-100</v>
      </c>
      <c r="AG110" s="49">
        <f t="shared" si="47"/>
        <v>-100</v>
      </c>
      <c r="AH110" s="49">
        <f t="shared" si="48"/>
        <v>-100</v>
      </c>
      <c r="AI110" s="49">
        <f t="shared" si="49"/>
        <v>-100</v>
      </c>
      <c r="AJ110" s="49">
        <f t="shared" si="50"/>
        <v>-100</v>
      </c>
      <c r="AK110" s="49">
        <f t="shared" si="51"/>
        <v>-100</v>
      </c>
      <c r="AL110" s="49">
        <f t="shared" si="52"/>
        <v>-100</v>
      </c>
      <c r="AM110" s="49">
        <f t="shared" si="53"/>
        <v>-100</v>
      </c>
      <c r="AN110" s="49">
        <f t="shared" si="54"/>
        <v>-100</v>
      </c>
      <c r="AO110" s="49">
        <f t="shared" si="55"/>
        <v>-100</v>
      </c>
      <c r="AP110" s="49">
        <f t="shared" si="56"/>
        <v>-100</v>
      </c>
      <c r="AQ110" s="49">
        <f t="shared" si="57"/>
        <v>-100</v>
      </c>
      <c r="AR110" s="49">
        <f t="shared" si="58"/>
        <v>-100</v>
      </c>
      <c r="AS110" s="49" t="e">
        <f t="shared" si="59"/>
        <v>#DIV/0!</v>
      </c>
      <c r="AT110" s="49" t="e">
        <f t="shared" si="60"/>
        <v>#DIV/0!</v>
      </c>
      <c r="AU110" s="49" t="e">
        <f t="shared" si="61"/>
        <v>#DIV/0!</v>
      </c>
      <c r="AV110" s="49" t="e">
        <f t="shared" si="62"/>
        <v>#DIV/0!</v>
      </c>
      <c r="AW110" s="49" t="e">
        <f t="shared" si="63"/>
        <v>#DIV/0!</v>
      </c>
      <c r="AX110" s="49" t="e">
        <f t="shared" si="64"/>
        <v>#DIV/0!</v>
      </c>
      <c r="AY110" s="49" t="e">
        <f t="shared" si="65"/>
        <v>#DIV/0!</v>
      </c>
      <c r="AZ110" s="49" t="e">
        <f t="shared" si="66"/>
        <v>#DIV/0!</v>
      </c>
      <c r="BA110" s="49" t="e">
        <f t="shared" si="67"/>
        <v>#DIV/0!</v>
      </c>
      <c r="BB110" s="49" t="e">
        <f t="shared" si="68"/>
        <v>#DIV/0!</v>
      </c>
      <c r="BC110" s="49" t="e">
        <f t="shared" si="69"/>
        <v>#DIV/0!</v>
      </c>
      <c r="BD110" s="49" t="e">
        <f t="shared" si="70"/>
        <v>#DIV/0!</v>
      </c>
      <c r="BE110" s="49" t="e">
        <f t="shared" si="71"/>
        <v>#DIV/0!</v>
      </c>
      <c r="BF110" s="49" t="e">
        <f t="shared" si="72"/>
        <v>#DIV/0!</v>
      </c>
      <c r="BG110" s="49" t="e">
        <f t="shared" si="73"/>
        <v>#DIV/0!</v>
      </c>
      <c r="BH110" s="49" t="e">
        <f t="shared" si="74"/>
        <v>#DIV/0!</v>
      </c>
    </row>
    <row r="111" spans="1:60" ht="24.75" thickBot="1">
      <c r="A111" s="17" t="s">
        <v>25</v>
      </c>
      <c r="B111" s="23"/>
      <c r="C111" s="22">
        <v>5.72</v>
      </c>
      <c r="D111" s="21">
        <v>-6.19</v>
      </c>
      <c r="E111" s="47">
        <v>-6</v>
      </c>
      <c r="F111" s="21">
        <v>4.4400000000000004</v>
      </c>
      <c r="G111" s="21">
        <v>-1.47</v>
      </c>
      <c r="H111" s="21">
        <v>-1.45</v>
      </c>
      <c r="I111" s="21">
        <v>0.54</v>
      </c>
      <c r="J111" s="21">
        <v>1.71</v>
      </c>
      <c r="K111" s="21">
        <v>-1.34</v>
      </c>
      <c r="L111" s="21">
        <v>-6.26</v>
      </c>
      <c r="M111" s="79">
        <v>-10.210000000000001</v>
      </c>
      <c r="N111" s="21">
        <v>-1.52</v>
      </c>
      <c r="O111" s="47">
        <v>-3.5</v>
      </c>
      <c r="P111" s="47">
        <f t="shared" si="75"/>
        <v>-1.6823294541559137</v>
      </c>
      <c r="Q111" s="47">
        <f t="shared" si="75"/>
        <v>2.8180174826040663</v>
      </c>
      <c r="R111" s="47">
        <f t="shared" si="75"/>
        <v>-0.28419354061800051</v>
      </c>
      <c r="S111" s="82">
        <f t="shared" si="75"/>
        <v>5.3136246165736777E-2</v>
      </c>
      <c r="T111" s="82">
        <f t="shared" si="75"/>
        <v>8.6904043452021726E-2</v>
      </c>
      <c r="U111" s="81">
        <f t="shared" si="75"/>
        <v>-27.102578326620197</v>
      </c>
      <c r="V111" s="82">
        <f t="shared" si="37"/>
        <v>-22.983616301965302</v>
      </c>
      <c r="W111" s="82">
        <f t="shared" si="38"/>
        <v>-43.857042018055502</v>
      </c>
      <c r="X111" s="47">
        <f t="shared" si="39"/>
        <v>-19.258033106134373</v>
      </c>
      <c r="Y111" s="47">
        <f t="shared" si="40"/>
        <v>-41.141187925998054</v>
      </c>
      <c r="AA111" s="48">
        <f t="shared" si="41"/>
        <v>1543.3215026179851</v>
      </c>
      <c r="AB111" s="48">
        <f t="shared" si="42"/>
        <v>-100</v>
      </c>
      <c r="AC111" s="48">
        <f t="shared" si="43"/>
        <v>-100</v>
      </c>
      <c r="AD111" s="48">
        <f t="shared" si="44"/>
        <v>-100</v>
      </c>
      <c r="AE111" s="48">
        <f t="shared" si="45"/>
        <v>-100</v>
      </c>
      <c r="AF111" s="48">
        <f t="shared" si="46"/>
        <v>-100</v>
      </c>
      <c r="AG111" s="48">
        <f t="shared" si="47"/>
        <v>-100</v>
      </c>
      <c r="AH111" s="48">
        <f t="shared" si="48"/>
        <v>-100</v>
      </c>
      <c r="AI111" s="48">
        <f t="shared" si="49"/>
        <v>-100</v>
      </c>
      <c r="AJ111" s="48">
        <f t="shared" si="50"/>
        <v>-100</v>
      </c>
      <c r="AK111" s="48">
        <f t="shared" si="51"/>
        <v>-100</v>
      </c>
      <c r="AL111" s="48">
        <f t="shared" si="52"/>
        <v>-100</v>
      </c>
      <c r="AM111" s="48">
        <f t="shared" si="53"/>
        <v>-100</v>
      </c>
      <c r="AN111" s="48">
        <f t="shared" si="54"/>
        <v>-100</v>
      </c>
      <c r="AO111" s="48">
        <f t="shared" si="55"/>
        <v>-100</v>
      </c>
      <c r="AP111" s="48">
        <f t="shared" si="56"/>
        <v>-100</v>
      </c>
      <c r="AQ111" s="48">
        <f t="shared" si="57"/>
        <v>-100</v>
      </c>
      <c r="AR111" s="48">
        <f t="shared" si="58"/>
        <v>-100</v>
      </c>
      <c r="AS111" s="48" t="e">
        <f t="shared" si="59"/>
        <v>#DIV/0!</v>
      </c>
      <c r="AT111" s="48" t="e">
        <f t="shared" si="60"/>
        <v>#DIV/0!</v>
      </c>
      <c r="AU111" s="48" t="e">
        <f t="shared" si="61"/>
        <v>#DIV/0!</v>
      </c>
      <c r="AV111" s="48" t="e">
        <f t="shared" si="62"/>
        <v>#DIV/0!</v>
      </c>
      <c r="AW111" s="48" t="e">
        <f t="shared" si="63"/>
        <v>#DIV/0!</v>
      </c>
      <c r="AX111" s="48" t="e">
        <f t="shared" si="64"/>
        <v>#DIV/0!</v>
      </c>
      <c r="AY111" s="48" t="e">
        <f t="shared" si="65"/>
        <v>#DIV/0!</v>
      </c>
      <c r="AZ111" s="48" t="e">
        <f t="shared" si="66"/>
        <v>#DIV/0!</v>
      </c>
      <c r="BA111" s="48" t="e">
        <f t="shared" si="67"/>
        <v>#DIV/0!</v>
      </c>
      <c r="BB111" s="48" t="e">
        <f t="shared" si="68"/>
        <v>#DIV/0!</v>
      </c>
      <c r="BC111" s="48" t="e">
        <f t="shared" si="69"/>
        <v>#DIV/0!</v>
      </c>
      <c r="BD111" s="48" t="e">
        <f t="shared" si="70"/>
        <v>#DIV/0!</v>
      </c>
      <c r="BE111" s="48" t="e">
        <f t="shared" si="71"/>
        <v>#DIV/0!</v>
      </c>
      <c r="BF111" s="48" t="e">
        <f t="shared" si="72"/>
        <v>#DIV/0!</v>
      </c>
      <c r="BG111" s="48" t="e">
        <f t="shared" si="73"/>
        <v>#DIV/0!</v>
      </c>
      <c r="BH111" s="48" t="e">
        <f t="shared" si="74"/>
        <v>#DIV/0!</v>
      </c>
    </row>
    <row r="112" spans="1:60" ht="15.75" thickBot="1">
      <c r="A112" s="19" t="s">
        <v>26</v>
      </c>
      <c r="B112" s="25"/>
      <c r="C112" s="22">
        <v>0.87</v>
      </c>
      <c r="D112" s="21">
        <v>-4.95</v>
      </c>
      <c r="E112" s="21">
        <v>-3.48</v>
      </c>
      <c r="F112" s="21">
        <v>-1.43</v>
      </c>
      <c r="G112" s="21">
        <v>-0.79</v>
      </c>
      <c r="H112" s="21">
        <v>-3.05</v>
      </c>
      <c r="I112" s="21">
        <v>-5.16</v>
      </c>
      <c r="J112" s="21">
        <v>-1.62</v>
      </c>
      <c r="K112" s="21">
        <v>-1.1200000000000001</v>
      </c>
      <c r="L112" s="21">
        <v>-3.45</v>
      </c>
      <c r="M112" s="24">
        <v>-8.4700000000000006</v>
      </c>
      <c r="N112" s="21">
        <v>-3.49</v>
      </c>
      <c r="O112" s="21">
        <v>-2.5499999999999998</v>
      </c>
      <c r="P112" s="47">
        <f t="shared" si="75"/>
        <v>-1.4076630646609916</v>
      </c>
      <c r="Q112" s="47">
        <f t="shared" si="75"/>
        <v>0.71731819249565998</v>
      </c>
      <c r="R112" s="47">
        <f t="shared" si="75"/>
        <v>-0.4880795945184907</v>
      </c>
      <c r="S112" s="82">
        <f t="shared" si="75"/>
        <v>-1.3605208851388817</v>
      </c>
      <c r="T112" s="82">
        <f t="shared" si="75"/>
        <v>-0.21442687174375408</v>
      </c>
      <c r="U112" s="81">
        <f t="shared" si="75"/>
        <v>-31.29519174366807</v>
      </c>
      <c r="V112" s="48">
        <f t="shared" si="37"/>
        <v>-34.556062333713413</v>
      </c>
      <c r="W112" s="48">
        <f t="shared" si="38"/>
        <v>-55.036868110984415</v>
      </c>
      <c r="X112" s="48">
        <f t="shared" si="39"/>
        <v>-19.161772231533778</v>
      </c>
      <c r="Y112" s="48">
        <f t="shared" si="40"/>
        <v>-44.460250613858406</v>
      </c>
      <c r="AA112" s="48">
        <f t="shared" si="41"/>
        <v>1452.9227360758396</v>
      </c>
      <c r="AB112" s="48">
        <f t="shared" si="42"/>
        <v>-100</v>
      </c>
      <c r="AC112" s="48">
        <f t="shared" si="43"/>
        <v>-100</v>
      </c>
      <c r="AD112" s="48">
        <f t="shared" si="44"/>
        <v>-100</v>
      </c>
      <c r="AE112" s="48">
        <f t="shared" si="45"/>
        <v>-100</v>
      </c>
      <c r="AF112" s="48">
        <f t="shared" si="46"/>
        <v>-100</v>
      </c>
      <c r="AG112" s="48">
        <f t="shared" si="47"/>
        <v>-100</v>
      </c>
      <c r="AH112" s="48">
        <f t="shared" si="48"/>
        <v>-100</v>
      </c>
      <c r="AI112" s="48">
        <f t="shared" si="49"/>
        <v>-100</v>
      </c>
      <c r="AJ112" s="48">
        <f t="shared" si="50"/>
        <v>-100</v>
      </c>
      <c r="AK112" s="48">
        <f t="shared" si="51"/>
        <v>-100</v>
      </c>
      <c r="AL112" s="48">
        <f t="shared" si="52"/>
        <v>-100</v>
      </c>
      <c r="AM112" s="48">
        <f t="shared" si="53"/>
        <v>-100</v>
      </c>
      <c r="AN112" s="48">
        <f t="shared" si="54"/>
        <v>-100</v>
      </c>
      <c r="AO112" s="48">
        <f t="shared" si="55"/>
        <v>-100</v>
      </c>
      <c r="AP112" s="48">
        <f t="shared" si="56"/>
        <v>-100</v>
      </c>
      <c r="AQ112" s="48">
        <f t="shared" si="57"/>
        <v>-100</v>
      </c>
      <c r="AR112" s="48">
        <f t="shared" si="58"/>
        <v>-100</v>
      </c>
      <c r="AS112" s="48" t="e">
        <f t="shared" si="59"/>
        <v>#DIV/0!</v>
      </c>
      <c r="AT112" s="48" t="e">
        <f t="shared" si="60"/>
        <v>#DIV/0!</v>
      </c>
      <c r="AU112" s="48" t="e">
        <f t="shared" si="61"/>
        <v>#DIV/0!</v>
      </c>
      <c r="AV112" s="48" t="e">
        <f t="shared" si="62"/>
        <v>#DIV/0!</v>
      </c>
      <c r="AW112" s="48" t="e">
        <f t="shared" si="63"/>
        <v>#DIV/0!</v>
      </c>
      <c r="AX112" s="48" t="e">
        <f t="shared" si="64"/>
        <v>#DIV/0!</v>
      </c>
      <c r="AY112" s="48" t="e">
        <f t="shared" si="65"/>
        <v>#DIV/0!</v>
      </c>
      <c r="AZ112" s="48" t="e">
        <f t="shared" si="66"/>
        <v>#DIV/0!</v>
      </c>
      <c r="BA112" s="48" t="e">
        <f t="shared" si="67"/>
        <v>#DIV/0!</v>
      </c>
      <c r="BB112" s="48" t="e">
        <f t="shared" si="68"/>
        <v>#DIV/0!</v>
      </c>
      <c r="BC112" s="48" t="e">
        <f t="shared" si="69"/>
        <v>#DIV/0!</v>
      </c>
      <c r="BD112" s="48" t="e">
        <f t="shared" si="70"/>
        <v>#DIV/0!</v>
      </c>
      <c r="BE112" s="48" t="e">
        <f t="shared" si="71"/>
        <v>#DIV/0!</v>
      </c>
      <c r="BF112" s="48" t="e">
        <f t="shared" si="72"/>
        <v>#DIV/0!</v>
      </c>
      <c r="BG112" s="48" t="e">
        <f t="shared" si="73"/>
        <v>#DIV/0!</v>
      </c>
      <c r="BH112" s="48" t="e">
        <f t="shared" si="74"/>
        <v>#DIV/0!</v>
      </c>
    </row>
    <row r="113" spans="1:40">
      <c r="A113" s="316" t="s">
        <v>113</v>
      </c>
      <c r="B113" s="316"/>
      <c r="C113" s="316"/>
      <c r="D113" s="316"/>
      <c r="E113" s="316"/>
      <c r="F113" s="316"/>
      <c r="G113" s="316"/>
      <c r="H113" s="316"/>
      <c r="I113" s="316"/>
      <c r="J113" s="316"/>
      <c r="K113" s="316"/>
      <c r="L113" s="316"/>
      <c r="M113" s="316"/>
      <c r="N113" s="316"/>
      <c r="O113" s="316"/>
      <c r="P113" s="316"/>
      <c r="Q113" s="316"/>
      <c r="R113" s="156"/>
      <c r="S113" s="156"/>
      <c r="T113" s="156"/>
      <c r="U113" s="156"/>
      <c r="V113" s="156"/>
      <c r="W113" s="156"/>
      <c r="X113" s="156"/>
      <c r="Y113" s="156"/>
    </row>
    <row r="114" spans="1:40">
      <c r="A114" s="317" t="s">
        <v>46</v>
      </c>
      <c r="B114" s="317"/>
      <c r="C114" s="317"/>
      <c r="D114" s="317"/>
      <c r="E114" s="317"/>
      <c r="F114" s="317"/>
      <c r="G114" s="317"/>
      <c r="H114" s="317"/>
      <c r="I114" s="317"/>
      <c r="J114" s="317"/>
      <c r="K114" s="317"/>
      <c r="L114" s="317"/>
      <c r="M114" s="317"/>
      <c r="N114" s="317"/>
      <c r="O114" s="317"/>
      <c r="P114" s="317"/>
      <c r="Q114" s="317"/>
      <c r="R114" s="157"/>
      <c r="S114" s="157"/>
      <c r="T114" s="157"/>
      <c r="U114" s="157"/>
      <c r="V114" s="157"/>
      <c r="W114" s="157"/>
      <c r="X114" s="157"/>
      <c r="Y114" s="157"/>
    </row>
    <row r="117" spans="1:40" ht="15.75">
      <c r="A117" s="318" t="s">
        <v>200</v>
      </c>
      <c r="B117" s="318"/>
      <c r="C117" s="318"/>
      <c r="D117" s="318"/>
      <c r="E117" s="318"/>
      <c r="F117" s="318"/>
      <c r="G117" s="318"/>
      <c r="H117" s="318"/>
      <c r="I117" s="318"/>
      <c r="J117" s="318"/>
      <c r="K117" s="318"/>
      <c r="L117" s="318"/>
      <c r="M117" s="318"/>
      <c r="N117" s="318"/>
      <c r="O117" s="318"/>
      <c r="P117" s="318"/>
      <c r="Q117" s="318"/>
      <c r="R117" s="148"/>
      <c r="S117" s="180"/>
      <c r="T117" s="200"/>
      <c r="U117" s="263"/>
      <c r="V117" s="263"/>
      <c r="W117" s="263"/>
      <c r="X117" s="263"/>
      <c r="Y117" s="263"/>
    </row>
    <row r="118" spans="1:40" ht="15.75">
      <c r="A118" s="35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158"/>
      <c r="S118" s="158"/>
      <c r="T118" s="158"/>
      <c r="U118" s="158"/>
      <c r="V118" s="158"/>
      <c r="W118" s="158"/>
      <c r="X118" s="158"/>
      <c r="Y118" s="158"/>
    </row>
    <row r="119" spans="1:40" ht="16.5" thickBot="1">
      <c r="A119" s="37" t="s">
        <v>48</v>
      </c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158"/>
      <c r="S119" s="158"/>
      <c r="T119" s="158"/>
      <c r="U119" s="158"/>
      <c r="V119" s="158"/>
      <c r="W119" s="158"/>
      <c r="X119" s="158"/>
      <c r="Y119" s="158"/>
      <c r="AB119" s="298" t="s">
        <v>71</v>
      </c>
      <c r="AC119" s="299"/>
      <c r="AD119" s="299"/>
      <c r="AE119" s="299"/>
      <c r="AF119" s="299"/>
      <c r="AG119" s="299"/>
      <c r="AH119" s="298" t="s">
        <v>72</v>
      </c>
      <c r="AI119" s="299"/>
      <c r="AJ119" s="299"/>
      <c r="AK119" s="299"/>
      <c r="AL119" s="299"/>
      <c r="AM119" s="299"/>
      <c r="AN119" s="52"/>
    </row>
    <row r="120" spans="1:40" ht="20.25" thickBot="1">
      <c r="A120" s="3" t="s">
        <v>1</v>
      </c>
      <c r="B120" s="4">
        <v>2001</v>
      </c>
      <c r="C120" s="4">
        <v>2002</v>
      </c>
      <c r="D120" s="4">
        <v>2003</v>
      </c>
      <c r="E120" s="4">
        <v>2004</v>
      </c>
      <c r="F120" s="4">
        <v>2005</v>
      </c>
      <c r="G120" s="4">
        <v>2006</v>
      </c>
      <c r="H120" s="4">
        <v>2007</v>
      </c>
      <c r="I120" s="4">
        <v>2008</v>
      </c>
      <c r="J120" s="4">
        <v>2009</v>
      </c>
      <c r="K120" s="4">
        <v>2010</v>
      </c>
      <c r="L120" s="4">
        <v>2011</v>
      </c>
      <c r="M120" s="4">
        <v>2012</v>
      </c>
      <c r="N120" s="4">
        <v>2013</v>
      </c>
      <c r="O120" s="4">
        <v>2014</v>
      </c>
      <c r="P120" s="4">
        <v>2015</v>
      </c>
      <c r="Q120" s="4">
        <v>2016</v>
      </c>
      <c r="R120" s="154">
        <v>2017</v>
      </c>
      <c r="S120" s="154">
        <v>2018</v>
      </c>
      <c r="T120" s="154">
        <v>2019</v>
      </c>
      <c r="U120" s="154">
        <v>2020</v>
      </c>
      <c r="V120" s="154" t="s">
        <v>208</v>
      </c>
      <c r="W120" s="154"/>
      <c r="X120" s="154"/>
      <c r="Y120" s="264"/>
      <c r="AB120" s="300" t="s">
        <v>60</v>
      </c>
      <c r="AC120" s="301"/>
      <c r="AD120" s="53" t="s">
        <v>61</v>
      </c>
      <c r="AE120" s="65" t="s">
        <v>62</v>
      </c>
      <c r="AF120" s="65" t="s">
        <v>63</v>
      </c>
      <c r="AG120" s="66" t="s">
        <v>64</v>
      </c>
      <c r="AH120" s="300" t="s">
        <v>60</v>
      </c>
      <c r="AI120" s="301"/>
      <c r="AJ120" s="53" t="s">
        <v>61</v>
      </c>
      <c r="AK120" s="65" t="s">
        <v>62</v>
      </c>
      <c r="AL120" s="65" t="s">
        <v>63</v>
      </c>
      <c r="AM120" s="66" t="s">
        <v>64</v>
      </c>
      <c r="AN120" s="52"/>
    </row>
    <row r="121" spans="1:40" ht="21" customHeight="1" thickBot="1">
      <c r="A121" s="5" t="s">
        <v>3</v>
      </c>
      <c r="B121" s="10">
        <v>509</v>
      </c>
      <c r="C121" s="11">
        <v>538</v>
      </c>
      <c r="D121" s="10">
        <v>504</v>
      </c>
      <c r="E121" s="10">
        <v>452</v>
      </c>
      <c r="F121" s="10">
        <v>417</v>
      </c>
      <c r="G121" s="10">
        <v>356</v>
      </c>
      <c r="H121" s="10">
        <v>363</v>
      </c>
      <c r="I121" s="10">
        <v>317</v>
      </c>
      <c r="J121" s="10">
        <v>297</v>
      </c>
      <c r="K121" s="10">
        <v>308</v>
      </c>
      <c r="L121" s="10">
        <v>301</v>
      </c>
      <c r="M121" s="10">
        <v>272</v>
      </c>
      <c r="N121" s="10">
        <v>243</v>
      </c>
      <c r="O121" s="10">
        <v>253</v>
      </c>
      <c r="P121" s="77">
        <v>226</v>
      </c>
      <c r="Q121" s="76">
        <f>'2016 da spss'!C3</f>
        <v>233</v>
      </c>
      <c r="R121" s="76">
        <f>'DAti senza IM + im DA SPSS'!J4</f>
        <v>259</v>
      </c>
      <c r="S121" s="76">
        <f>'2018 con spss'!C28</f>
        <v>237</v>
      </c>
      <c r="T121" s="76">
        <f>'2019 con spss'!D28</f>
        <v>220</v>
      </c>
      <c r="U121" s="9">
        <f>'2020 con spss'!E28</f>
        <v>169</v>
      </c>
      <c r="V121" s="203">
        <f t="shared" ref="V121:V144" si="76">SUM(B121:U121)</f>
        <v>6474</v>
      </c>
      <c r="W121" s="9"/>
      <c r="X121" s="9"/>
      <c r="Y121" s="265"/>
      <c r="AB121" s="302" t="s">
        <v>65</v>
      </c>
      <c r="AC121" s="56" t="s">
        <v>3</v>
      </c>
      <c r="AD121" s="62">
        <v>226</v>
      </c>
      <c r="AE121" s="67">
        <v>6.9839307787391842</v>
      </c>
      <c r="AF121" s="67">
        <v>6.9839307787391842</v>
      </c>
      <c r="AG121" s="68">
        <v>6.9839307787391842</v>
      </c>
      <c r="AH121" s="302" t="s">
        <v>65</v>
      </c>
      <c r="AI121" s="56" t="s">
        <v>11</v>
      </c>
      <c r="AJ121" s="57">
        <v>1522</v>
      </c>
      <c r="AK121" s="67">
        <v>47.03337453646477</v>
      </c>
      <c r="AL121" s="67">
        <v>47.03337453646477</v>
      </c>
      <c r="AM121" s="68">
        <v>47.03337453646477</v>
      </c>
      <c r="AN121" s="52"/>
    </row>
    <row r="122" spans="1:40" ht="19.899999999999999" customHeight="1" thickBot="1">
      <c r="A122" s="5" t="s">
        <v>4</v>
      </c>
      <c r="B122" s="10">
        <v>15</v>
      </c>
      <c r="C122" s="11">
        <v>17</v>
      </c>
      <c r="D122" s="10">
        <v>16</v>
      </c>
      <c r="E122" s="11">
        <v>17</v>
      </c>
      <c r="F122" s="10">
        <v>11</v>
      </c>
      <c r="G122" s="77">
        <v>6</v>
      </c>
      <c r="H122" s="10">
        <v>10</v>
      </c>
      <c r="I122" s="10">
        <v>10</v>
      </c>
      <c r="J122" s="10">
        <v>8</v>
      </c>
      <c r="K122" s="10">
        <v>11</v>
      </c>
      <c r="L122" s="10">
        <v>9</v>
      </c>
      <c r="M122" s="10">
        <v>10</v>
      </c>
      <c r="N122" s="77">
        <v>7</v>
      </c>
      <c r="O122" s="10">
        <v>13</v>
      </c>
      <c r="P122" s="77">
        <v>6</v>
      </c>
      <c r="Q122" s="12">
        <f>'2016 da spss'!C4</f>
        <v>3</v>
      </c>
      <c r="R122" s="76">
        <f>'DAti senza IM + im DA SPSS'!J5</f>
        <v>7</v>
      </c>
      <c r="S122" s="76">
        <f>'2018 con spss'!C29</f>
        <v>9</v>
      </c>
      <c r="T122" s="76">
        <f>'2019 con spss'!D29</f>
        <v>4</v>
      </c>
      <c r="U122" s="9">
        <f>'2020 con spss'!E29</f>
        <v>0</v>
      </c>
      <c r="V122" s="203">
        <f t="shared" si="76"/>
        <v>189</v>
      </c>
      <c r="W122" s="9"/>
      <c r="X122" s="9"/>
      <c r="Y122" s="265"/>
      <c r="AB122" s="303"/>
      <c r="AC122" s="58" t="s">
        <v>66</v>
      </c>
      <c r="AD122" s="63">
        <v>6</v>
      </c>
      <c r="AE122" s="69">
        <v>0.18541409147095178</v>
      </c>
      <c r="AF122" s="69">
        <v>0.18541409147095178</v>
      </c>
      <c r="AG122" s="70">
        <v>7.1693448702101357</v>
      </c>
      <c r="AH122" s="303"/>
      <c r="AI122" s="58" t="s">
        <v>16</v>
      </c>
      <c r="AJ122" s="59">
        <v>744</v>
      </c>
      <c r="AK122" s="69">
        <v>22.991347342398022</v>
      </c>
      <c r="AL122" s="69">
        <v>22.991347342398022</v>
      </c>
      <c r="AM122" s="70">
        <v>70.024721878862792</v>
      </c>
      <c r="AN122" s="52"/>
    </row>
    <row r="123" spans="1:40" ht="19.149999999999999" customHeight="1" thickBot="1">
      <c r="A123" s="5" t="s">
        <v>5</v>
      </c>
      <c r="B123" s="11">
        <v>978</v>
      </c>
      <c r="C123" s="10">
        <v>963</v>
      </c>
      <c r="D123" s="10">
        <v>907</v>
      </c>
      <c r="E123" s="10">
        <v>798</v>
      </c>
      <c r="F123" s="10">
        <v>747</v>
      </c>
      <c r="G123" s="10">
        <v>816</v>
      </c>
      <c r="H123" s="10">
        <v>728</v>
      </c>
      <c r="I123" s="10">
        <v>630</v>
      </c>
      <c r="J123" s="10">
        <v>570</v>
      </c>
      <c r="K123" s="10">
        <v>540</v>
      </c>
      <c r="L123" s="10">
        <v>499</v>
      </c>
      <c r="M123" s="10">
        <v>524</v>
      </c>
      <c r="N123" s="77">
        <v>419</v>
      </c>
      <c r="O123" s="10">
        <v>428</v>
      </c>
      <c r="P123" s="10">
        <v>453</v>
      </c>
      <c r="Q123" s="76">
        <f>'2016 da spss'!C5</f>
        <v>407</v>
      </c>
      <c r="R123" s="76">
        <f>'DAti senza IM + im DA SPSS'!J7</f>
        <v>404</v>
      </c>
      <c r="S123" s="76">
        <f>'2018 con spss'!C31</f>
        <v>451</v>
      </c>
      <c r="T123" s="76">
        <f>'2019 con spss'!D31</f>
        <v>419</v>
      </c>
      <c r="U123" s="9">
        <f>'2020 con spss'!E31</f>
        <v>301</v>
      </c>
      <c r="V123" s="203">
        <f t="shared" si="76"/>
        <v>11982</v>
      </c>
      <c r="W123" s="76"/>
      <c r="X123" s="76"/>
      <c r="Y123" s="266"/>
      <c r="AB123" s="303"/>
      <c r="AC123" s="58" t="s">
        <v>5</v>
      </c>
      <c r="AD123" s="63">
        <v>453</v>
      </c>
      <c r="AE123" s="69">
        <v>13.99876390605686</v>
      </c>
      <c r="AF123" s="69">
        <v>13.99876390605686</v>
      </c>
      <c r="AG123" s="70">
        <v>21.168108776266997</v>
      </c>
      <c r="AH123" s="303"/>
      <c r="AI123" s="58" t="s">
        <v>69</v>
      </c>
      <c r="AJ123" s="59">
        <v>970</v>
      </c>
      <c r="AK123" s="69">
        <v>29.975278121137208</v>
      </c>
      <c r="AL123" s="69">
        <v>29.975278121137208</v>
      </c>
      <c r="AM123" s="70">
        <v>100</v>
      </c>
      <c r="AN123" s="52"/>
    </row>
    <row r="124" spans="1:40" ht="18.75" thickBot="1">
      <c r="A124" s="5" t="s">
        <v>6</v>
      </c>
      <c r="B124" s="11">
        <v>124</v>
      </c>
      <c r="C124" s="10">
        <v>114</v>
      </c>
      <c r="D124" s="10">
        <v>120</v>
      </c>
      <c r="E124" s="10">
        <v>114</v>
      </c>
      <c r="F124" s="10">
        <v>107</v>
      </c>
      <c r="G124" s="10">
        <v>86</v>
      </c>
      <c r="H124" s="10">
        <v>81</v>
      </c>
      <c r="I124" s="10">
        <v>63</v>
      </c>
      <c r="J124" s="10">
        <v>57</v>
      </c>
      <c r="K124" s="12">
        <v>55</v>
      </c>
      <c r="L124" s="12">
        <v>55</v>
      </c>
      <c r="M124" s="10">
        <v>68</v>
      </c>
      <c r="N124" s="12">
        <v>55</v>
      </c>
      <c r="O124" s="10">
        <v>58</v>
      </c>
      <c r="P124" s="10">
        <v>69</v>
      </c>
      <c r="Q124" s="76">
        <f>'2016 da spss'!C6</f>
        <v>66</v>
      </c>
      <c r="R124" s="76">
        <f>'DAti senza IM + im DA SPSS'!J8</f>
        <v>56</v>
      </c>
      <c r="S124" s="76">
        <f>'2018 con spss'!C32</f>
        <v>61</v>
      </c>
      <c r="T124" s="76">
        <f>'2019 con spss'!D32</f>
        <v>68</v>
      </c>
      <c r="U124" s="9">
        <f>'2020 con spss'!E32</f>
        <v>49</v>
      </c>
      <c r="V124" s="203">
        <f t="shared" si="76"/>
        <v>1526</v>
      </c>
      <c r="W124" s="76"/>
      <c r="X124" s="76"/>
      <c r="Y124" s="266"/>
      <c r="AB124" s="303"/>
      <c r="AC124" s="58" t="s">
        <v>6</v>
      </c>
      <c r="AD124" s="63">
        <v>69</v>
      </c>
      <c r="AE124" s="69">
        <v>2.1322620519159456</v>
      </c>
      <c r="AF124" s="69">
        <v>2.1322620519159456</v>
      </c>
      <c r="AG124" s="70">
        <v>23.300370828182942</v>
      </c>
      <c r="AH124" s="304"/>
      <c r="AI124" s="60" t="s">
        <v>26</v>
      </c>
      <c r="AJ124" s="61">
        <v>3236</v>
      </c>
      <c r="AK124" s="71">
        <v>100</v>
      </c>
      <c r="AL124" s="71">
        <v>100</v>
      </c>
      <c r="AM124" s="72"/>
      <c r="AN124" s="52"/>
    </row>
    <row r="125" spans="1:40" ht="15.75" thickBot="1">
      <c r="A125" s="5" t="s">
        <v>7</v>
      </c>
      <c r="B125" s="11">
        <v>646</v>
      </c>
      <c r="C125" s="10">
        <v>596</v>
      </c>
      <c r="D125" s="10">
        <v>631</v>
      </c>
      <c r="E125" s="10">
        <v>511</v>
      </c>
      <c r="F125" s="10">
        <v>513</v>
      </c>
      <c r="G125" s="10">
        <v>511</v>
      </c>
      <c r="H125" s="10">
        <v>493</v>
      </c>
      <c r="I125" s="10">
        <v>420</v>
      </c>
      <c r="J125" s="10">
        <v>325</v>
      </c>
      <c r="K125" s="10">
        <v>369</v>
      </c>
      <c r="L125" s="10">
        <v>352</v>
      </c>
      <c r="M125" s="10">
        <v>344</v>
      </c>
      <c r="N125" s="77">
        <v>286</v>
      </c>
      <c r="O125" s="77">
        <v>306</v>
      </c>
      <c r="P125" s="77">
        <v>303</v>
      </c>
      <c r="Q125" s="76">
        <f>'2016 da spss'!C7</f>
        <v>331</v>
      </c>
      <c r="R125" s="76">
        <f>'DAti senza IM + im DA SPSS'!J9</f>
        <v>274</v>
      </c>
      <c r="S125" s="76">
        <f>'2018 con spss'!C33</f>
        <v>300</v>
      </c>
      <c r="T125" s="76">
        <f>'2019 con spss'!D33</f>
        <v>318</v>
      </c>
      <c r="U125" s="9">
        <f>'2020 con spss'!E33</f>
        <v>223</v>
      </c>
      <c r="V125" s="203">
        <f t="shared" si="76"/>
        <v>8052</v>
      </c>
      <c r="W125" s="76"/>
      <c r="X125" s="76"/>
      <c r="Y125" s="266"/>
      <c r="AB125" s="303"/>
      <c r="AC125" s="58" t="s">
        <v>7</v>
      </c>
      <c r="AD125" s="63">
        <v>303</v>
      </c>
      <c r="AE125" s="69">
        <v>9.363411619283065</v>
      </c>
      <c r="AF125" s="69">
        <v>9.363411619283065</v>
      </c>
      <c r="AG125" s="70">
        <v>32.663782447466005</v>
      </c>
      <c r="AH125" s="52"/>
    </row>
    <row r="126" spans="1:40" ht="18.75" thickBot="1">
      <c r="A126" s="5" t="s">
        <v>8</v>
      </c>
      <c r="B126" s="11">
        <v>196</v>
      </c>
      <c r="C126" s="10">
        <v>189</v>
      </c>
      <c r="D126" s="10">
        <v>171</v>
      </c>
      <c r="E126" s="10">
        <v>141</v>
      </c>
      <c r="F126" s="10">
        <v>153</v>
      </c>
      <c r="G126" s="10">
        <v>134</v>
      </c>
      <c r="H126" s="10">
        <v>121</v>
      </c>
      <c r="I126" s="10">
        <v>105</v>
      </c>
      <c r="J126" s="10">
        <v>112</v>
      </c>
      <c r="K126" s="10">
        <v>97</v>
      </c>
      <c r="L126" s="10">
        <v>78</v>
      </c>
      <c r="M126" s="10">
        <v>77</v>
      </c>
      <c r="N126" s="77">
        <v>80</v>
      </c>
      <c r="O126" s="10">
        <v>94</v>
      </c>
      <c r="P126" s="77">
        <v>67</v>
      </c>
      <c r="Q126" s="76">
        <f>'2016 da spss'!C8</f>
        <v>65</v>
      </c>
      <c r="R126" s="76">
        <f>'DAti senza IM + im DA SPSS'!J10</f>
        <v>66</v>
      </c>
      <c r="S126" s="76">
        <f>'2018 con spss'!C34</f>
        <v>76</v>
      </c>
      <c r="T126" s="76">
        <f>'2019 con spss'!D34</f>
        <v>68</v>
      </c>
      <c r="U126" s="9">
        <f>'2020 con spss'!E34</f>
        <v>47</v>
      </c>
      <c r="V126" s="203">
        <f t="shared" si="76"/>
        <v>2137</v>
      </c>
      <c r="W126" s="76"/>
      <c r="X126" s="76"/>
      <c r="Y126" s="266"/>
      <c r="AB126" s="303"/>
      <c r="AC126" s="58" t="s">
        <v>8</v>
      </c>
      <c r="AD126" s="63">
        <v>67</v>
      </c>
      <c r="AE126" s="69">
        <v>2.0704573547589615</v>
      </c>
      <c r="AF126" s="69">
        <v>2.0704573547589615</v>
      </c>
      <c r="AG126" s="70">
        <v>34.73423980222497</v>
      </c>
      <c r="AH126" s="52"/>
    </row>
    <row r="127" spans="1:40" ht="15.75" thickBot="1">
      <c r="A127" s="5" t="s">
        <v>9</v>
      </c>
      <c r="B127" s="11">
        <v>160</v>
      </c>
      <c r="C127" s="10">
        <v>139</v>
      </c>
      <c r="D127" s="10">
        <v>120</v>
      </c>
      <c r="E127" s="10">
        <v>122</v>
      </c>
      <c r="F127" s="10">
        <v>102</v>
      </c>
      <c r="G127" s="10">
        <v>108</v>
      </c>
      <c r="H127" s="10">
        <v>88</v>
      </c>
      <c r="I127" s="10">
        <v>82</v>
      </c>
      <c r="J127" s="10">
        <v>74</v>
      </c>
      <c r="K127" s="10">
        <v>82</v>
      </c>
      <c r="L127" s="10">
        <v>74</v>
      </c>
      <c r="M127" s="10">
        <v>85</v>
      </c>
      <c r="N127" s="10">
        <v>76</v>
      </c>
      <c r="O127" s="12">
        <v>56</v>
      </c>
      <c r="P127" s="77">
        <v>83</v>
      </c>
      <c r="Q127" s="76">
        <f>'2016 da spss'!C9</f>
        <v>58</v>
      </c>
      <c r="R127" s="76">
        <f>'DAti senza IM + im DA SPSS'!J6</f>
        <v>83</v>
      </c>
      <c r="S127" s="76">
        <f>'2018 con spss'!C30</f>
        <v>80</v>
      </c>
      <c r="T127" s="76">
        <f>'2019 con spss'!D30</f>
        <v>63</v>
      </c>
      <c r="U127" s="76">
        <f>'2020 con spss'!E30</f>
        <v>57</v>
      </c>
      <c r="V127" s="203">
        <f t="shared" si="76"/>
        <v>1792</v>
      </c>
      <c r="W127" s="76"/>
      <c r="X127" s="76"/>
      <c r="Y127" s="266"/>
      <c r="AB127" s="303"/>
      <c r="AC127" s="58" t="s">
        <v>9</v>
      </c>
      <c r="AD127" s="63">
        <v>83</v>
      </c>
      <c r="AE127" s="69">
        <v>2.5648949320148331</v>
      </c>
      <c r="AF127" s="69">
        <v>2.5648949320148331</v>
      </c>
      <c r="AG127" s="70">
        <v>37.2991347342398</v>
      </c>
      <c r="AH127" s="52"/>
    </row>
    <row r="128" spans="1:40" ht="18.75" thickBot="1">
      <c r="A128" s="5" t="s">
        <v>10</v>
      </c>
      <c r="B128" s="11">
        <v>746</v>
      </c>
      <c r="C128" s="10">
        <v>718</v>
      </c>
      <c r="D128" s="10">
        <v>704</v>
      </c>
      <c r="E128" s="10">
        <v>616</v>
      </c>
      <c r="F128" s="10">
        <v>585</v>
      </c>
      <c r="G128" s="10">
        <v>506</v>
      </c>
      <c r="H128" s="10">
        <v>484</v>
      </c>
      <c r="I128" s="10">
        <v>490</v>
      </c>
      <c r="J128" s="10">
        <v>396</v>
      </c>
      <c r="K128" s="10">
        <v>383</v>
      </c>
      <c r="L128" s="10">
        <v>382</v>
      </c>
      <c r="M128" s="10">
        <v>362</v>
      </c>
      <c r="N128" s="10">
        <v>330</v>
      </c>
      <c r="O128" s="77">
        <v>313</v>
      </c>
      <c r="P128" s="77">
        <v>315</v>
      </c>
      <c r="Q128" s="76">
        <f>'2016 da spss'!C10</f>
        <v>296</v>
      </c>
      <c r="R128" s="76">
        <f>'DAti senza IM + im DA SPSS'!J11</f>
        <v>361</v>
      </c>
      <c r="S128" s="76">
        <f>'2018 con spss'!C35</f>
        <v>305</v>
      </c>
      <c r="T128" s="76">
        <f>'2019 con spss'!D35</f>
        <v>327</v>
      </c>
      <c r="U128" s="9">
        <f>'2020 con spss'!E35</f>
        <v>217</v>
      </c>
      <c r="V128" s="203">
        <f t="shared" si="76"/>
        <v>8836</v>
      </c>
      <c r="W128" s="76"/>
      <c r="X128" s="76"/>
      <c r="Y128" s="266"/>
      <c r="AB128" s="303"/>
      <c r="AC128" s="58" t="s">
        <v>10</v>
      </c>
      <c r="AD128" s="63">
        <v>315</v>
      </c>
      <c r="AE128" s="69">
        <v>9.7342398022249697</v>
      </c>
      <c r="AF128" s="69">
        <v>9.7342398022249697</v>
      </c>
      <c r="AG128" s="70">
        <v>47.03337453646477</v>
      </c>
      <c r="AH128" s="52"/>
    </row>
    <row r="129" spans="1:34" ht="15.75" thickBot="1">
      <c r="A129" s="14" t="s">
        <v>11</v>
      </c>
      <c r="B129" s="28">
        <v>3374</v>
      </c>
      <c r="C129" s="15">
        <v>3274</v>
      </c>
      <c r="D129" s="15">
        <v>3173</v>
      </c>
      <c r="E129" s="15">
        <v>2771</v>
      </c>
      <c r="F129" s="15">
        <v>2635</v>
      </c>
      <c r="G129" s="15">
        <v>2523</v>
      </c>
      <c r="H129" s="15">
        <v>2368</v>
      </c>
      <c r="I129" s="15">
        <v>2117</v>
      </c>
      <c r="J129" s="15">
        <v>1839</v>
      </c>
      <c r="K129" s="15">
        <v>1845</v>
      </c>
      <c r="L129" s="15">
        <v>1750</v>
      </c>
      <c r="M129" s="15">
        <v>1742</v>
      </c>
      <c r="N129" s="78">
        <v>1496</v>
      </c>
      <c r="O129" s="15">
        <v>1521</v>
      </c>
      <c r="P129" s="15">
        <v>1522</v>
      </c>
      <c r="Q129" s="78">
        <f>SUM(Q121:Q128)</f>
        <v>1459</v>
      </c>
      <c r="R129" s="78">
        <f>SUM(R121:R128)</f>
        <v>1510</v>
      </c>
      <c r="S129" s="78">
        <f>SUM(S121:S128)</f>
        <v>1519</v>
      </c>
      <c r="T129" s="78">
        <f>SUM(T121:T128)</f>
        <v>1487</v>
      </c>
      <c r="U129" s="18">
        <f>SUM(U121:U128)</f>
        <v>1063</v>
      </c>
      <c r="V129" s="201">
        <f t="shared" si="76"/>
        <v>40988</v>
      </c>
      <c r="W129" s="78"/>
      <c r="X129" s="78"/>
      <c r="Y129" s="160"/>
      <c r="AB129" s="303"/>
      <c r="AC129" s="58" t="s">
        <v>12</v>
      </c>
      <c r="AD129" s="63">
        <v>240</v>
      </c>
      <c r="AE129" s="69">
        <v>7.4165636588380721</v>
      </c>
      <c r="AF129" s="69">
        <v>7.4165636588380721</v>
      </c>
      <c r="AG129" s="70">
        <v>54.449938195302842</v>
      </c>
      <c r="AH129" s="52"/>
    </row>
    <row r="130" spans="1:34" ht="15.75" thickBot="1">
      <c r="A130" s="5" t="s">
        <v>12</v>
      </c>
      <c r="B130" s="11">
        <v>474</v>
      </c>
      <c r="C130" s="10">
        <v>445</v>
      </c>
      <c r="D130" s="10">
        <v>399</v>
      </c>
      <c r="E130" s="10">
        <v>377</v>
      </c>
      <c r="F130" s="10">
        <v>338</v>
      </c>
      <c r="G130" s="10">
        <v>338</v>
      </c>
      <c r="H130" s="10">
        <v>303</v>
      </c>
      <c r="I130" s="10">
        <v>282</v>
      </c>
      <c r="J130" s="10">
        <v>265</v>
      </c>
      <c r="K130" s="10">
        <v>289</v>
      </c>
      <c r="L130" s="10">
        <v>260</v>
      </c>
      <c r="M130" s="10">
        <v>246</v>
      </c>
      <c r="N130" s="77">
        <v>216</v>
      </c>
      <c r="O130" s="10">
        <v>241</v>
      </c>
      <c r="P130" s="10">
        <v>240</v>
      </c>
      <c r="Q130" s="76">
        <f>'2016 da spss'!C11</f>
        <v>239</v>
      </c>
      <c r="R130" s="76">
        <f>'DAti senza IM + im DA SPSS'!J13</f>
        <v>255</v>
      </c>
      <c r="S130" s="76">
        <f>'2018 con spss'!C37</f>
        <v>228</v>
      </c>
      <c r="T130" s="76">
        <f>'2019 con spss'!D37</f>
        <v>201</v>
      </c>
      <c r="U130" s="9">
        <f>'2020 con spss'!E37</f>
        <v>139</v>
      </c>
      <c r="V130" s="203">
        <f t="shared" si="76"/>
        <v>5775</v>
      </c>
      <c r="W130" s="253"/>
      <c r="X130" s="253"/>
      <c r="Y130" s="274"/>
      <c r="AB130" s="303"/>
      <c r="AC130" s="58" t="s">
        <v>13</v>
      </c>
      <c r="AD130" s="63">
        <v>59</v>
      </c>
      <c r="AE130" s="69">
        <v>1.823238566131026</v>
      </c>
      <c r="AF130" s="69">
        <v>1.823238566131026</v>
      </c>
      <c r="AG130" s="70">
        <v>56.273176761433866</v>
      </c>
      <c r="AH130" s="52"/>
    </row>
    <row r="131" spans="1:34" ht="15.75" thickBot="1">
      <c r="A131" s="5" t="s">
        <v>13</v>
      </c>
      <c r="B131" s="11">
        <v>115</v>
      </c>
      <c r="C131" s="10">
        <v>105</v>
      </c>
      <c r="D131" s="10">
        <v>110</v>
      </c>
      <c r="E131" s="10">
        <v>99</v>
      </c>
      <c r="F131" s="10">
        <v>87</v>
      </c>
      <c r="G131" s="10">
        <v>99</v>
      </c>
      <c r="H131" s="10">
        <v>86</v>
      </c>
      <c r="I131" s="10">
        <v>79</v>
      </c>
      <c r="J131" s="10">
        <v>70</v>
      </c>
      <c r="K131" s="10">
        <v>74</v>
      </c>
      <c r="L131" s="10">
        <v>59</v>
      </c>
      <c r="M131" s="10">
        <v>48</v>
      </c>
      <c r="N131" s="77">
        <v>57</v>
      </c>
      <c r="O131" s="77">
        <v>45</v>
      </c>
      <c r="P131" s="77">
        <v>59</v>
      </c>
      <c r="Q131" s="76">
        <f>'2016 da spss'!C12</f>
        <v>33</v>
      </c>
      <c r="R131" s="76">
        <f>'DAti senza IM + im DA SPSS'!J14</f>
        <v>44</v>
      </c>
      <c r="S131" s="76">
        <f>'2018 con spss'!C38</f>
        <v>43</v>
      </c>
      <c r="T131" s="76">
        <f>'2019 con spss'!D38</f>
        <v>50</v>
      </c>
      <c r="U131" s="9">
        <f>'2020 con spss'!E38</f>
        <v>43</v>
      </c>
      <c r="V131" s="203">
        <f t="shared" si="76"/>
        <v>1405</v>
      </c>
      <c r="W131" s="76"/>
      <c r="X131" s="76"/>
      <c r="Y131" s="266"/>
      <c r="AB131" s="303"/>
      <c r="AC131" s="58" t="s">
        <v>14</v>
      </c>
      <c r="AD131" s="63">
        <v>92</v>
      </c>
      <c r="AE131" s="69">
        <v>2.8430160692212607</v>
      </c>
      <c r="AF131" s="69">
        <v>2.8430160692212607</v>
      </c>
      <c r="AG131" s="70">
        <v>59.11619283065513</v>
      </c>
      <c r="AH131" s="52"/>
    </row>
    <row r="132" spans="1:34" ht="15.75" thickBot="1">
      <c r="A132" s="5" t="s">
        <v>14</v>
      </c>
      <c r="B132" s="11">
        <v>200</v>
      </c>
      <c r="C132" s="10">
        <v>194</v>
      </c>
      <c r="D132" s="10">
        <v>166</v>
      </c>
      <c r="E132" s="10">
        <v>170</v>
      </c>
      <c r="F132" s="10">
        <v>137</v>
      </c>
      <c r="G132" s="10">
        <v>164</v>
      </c>
      <c r="H132" s="10">
        <v>138</v>
      </c>
      <c r="I132" s="10">
        <v>125</v>
      </c>
      <c r="J132" s="10">
        <v>113</v>
      </c>
      <c r="K132" s="10">
        <v>106</v>
      </c>
      <c r="L132" s="10">
        <v>120</v>
      </c>
      <c r="M132" s="10">
        <v>95</v>
      </c>
      <c r="N132" s="77">
        <v>79</v>
      </c>
      <c r="O132" s="77">
        <v>98</v>
      </c>
      <c r="P132" s="77">
        <v>92</v>
      </c>
      <c r="Q132" s="76">
        <f>'2016 da spss'!C13</f>
        <v>97</v>
      </c>
      <c r="R132" s="76">
        <f>'DAti senza IM + im DA SPSS'!J12</f>
        <v>90</v>
      </c>
      <c r="S132" s="76">
        <f>'2018 con spss'!C36</f>
        <v>86</v>
      </c>
      <c r="T132" s="76">
        <f>'2019 con spss'!D36</f>
        <v>93</v>
      </c>
      <c r="U132" s="9">
        <f>'2020 con spss'!E36</f>
        <v>67</v>
      </c>
      <c r="V132" s="203">
        <f t="shared" si="76"/>
        <v>2430</v>
      </c>
      <c r="W132" s="76"/>
      <c r="X132" s="76"/>
      <c r="Y132" s="266"/>
      <c r="AB132" s="303"/>
      <c r="AC132" s="58" t="s">
        <v>15</v>
      </c>
      <c r="AD132" s="63">
        <v>353</v>
      </c>
      <c r="AE132" s="69">
        <v>10.908529048207663</v>
      </c>
      <c r="AF132" s="69">
        <v>10.908529048207663</v>
      </c>
      <c r="AG132" s="70">
        <v>70.024721878862792</v>
      </c>
      <c r="AH132" s="52"/>
    </row>
    <row r="133" spans="1:34" ht="15.75" thickBot="1">
      <c r="A133" s="5" t="s">
        <v>15</v>
      </c>
      <c r="B133" s="10">
        <v>685</v>
      </c>
      <c r="C133" s="11">
        <v>706</v>
      </c>
      <c r="D133" s="10">
        <v>524</v>
      </c>
      <c r="E133" s="10">
        <v>588</v>
      </c>
      <c r="F133" s="10">
        <v>552</v>
      </c>
      <c r="G133" s="10">
        <v>519</v>
      </c>
      <c r="H133" s="10">
        <v>485</v>
      </c>
      <c r="I133" s="10">
        <v>465</v>
      </c>
      <c r="J133" s="10">
        <v>470</v>
      </c>
      <c r="K133" s="10">
        <v>424</v>
      </c>
      <c r="L133" s="10">
        <v>398</v>
      </c>
      <c r="M133" s="10">
        <v>366</v>
      </c>
      <c r="N133" s="10">
        <v>349</v>
      </c>
      <c r="O133" s="77">
        <v>345</v>
      </c>
      <c r="P133" s="77">
        <v>353</v>
      </c>
      <c r="Q133" s="76">
        <f>'2016 da spss'!C14</f>
        <v>336</v>
      </c>
      <c r="R133" s="76">
        <f>'DAti senza IM + im DA SPSS'!J15</f>
        <v>337</v>
      </c>
      <c r="S133" s="76">
        <f>'2018 con spss'!C39</f>
        <v>318</v>
      </c>
      <c r="T133" s="76">
        <f>'2019 con spss'!D39</f>
        <v>284</v>
      </c>
      <c r="U133" s="9">
        <f>'2020 con spss'!E39</f>
        <v>249</v>
      </c>
      <c r="V133" s="203">
        <f t="shared" si="76"/>
        <v>8753</v>
      </c>
      <c r="W133" s="9"/>
      <c r="X133" s="9"/>
      <c r="Y133" s="265"/>
      <c r="AB133" s="303"/>
      <c r="AC133" s="58" t="s">
        <v>17</v>
      </c>
      <c r="AD133" s="63">
        <v>77</v>
      </c>
      <c r="AE133" s="69">
        <v>2.3794808405438812</v>
      </c>
      <c r="AF133" s="69">
        <v>2.3794808405438812</v>
      </c>
      <c r="AG133" s="70">
        <v>72.404202719406669</v>
      </c>
      <c r="AH133" s="52"/>
    </row>
    <row r="134" spans="1:34" ht="15.75" thickBot="1">
      <c r="A134" s="14" t="s">
        <v>16</v>
      </c>
      <c r="B134" s="28">
        <v>1474</v>
      </c>
      <c r="C134" s="16">
        <v>1450</v>
      </c>
      <c r="D134" s="15">
        <v>1199</v>
      </c>
      <c r="E134" s="15">
        <v>1234</v>
      </c>
      <c r="F134" s="15">
        <v>1114</v>
      </c>
      <c r="G134" s="15">
        <v>1120</v>
      </c>
      <c r="H134" s="15">
        <v>1012</v>
      </c>
      <c r="I134" s="23">
        <v>951</v>
      </c>
      <c r="J134" s="23">
        <v>918</v>
      </c>
      <c r="K134" s="23">
        <v>893</v>
      </c>
      <c r="L134" s="23">
        <v>837</v>
      </c>
      <c r="M134" s="23">
        <v>755</v>
      </c>
      <c r="N134" s="79">
        <v>701</v>
      </c>
      <c r="O134" s="23">
        <v>729</v>
      </c>
      <c r="P134" s="23">
        <v>744</v>
      </c>
      <c r="Q134" s="78">
        <f>SUM(Q130:Q133)</f>
        <v>705</v>
      </c>
      <c r="R134" s="78">
        <f>SUM(R130:R133)</f>
        <v>726</v>
      </c>
      <c r="S134" s="78">
        <f>SUM(S130:S133)</f>
        <v>675</v>
      </c>
      <c r="T134" s="78">
        <f>SUM(T130:T133)</f>
        <v>628</v>
      </c>
      <c r="U134" s="18">
        <f>SUM(U130:U133)</f>
        <v>498</v>
      </c>
      <c r="V134" s="201">
        <f t="shared" si="76"/>
        <v>18363</v>
      </c>
      <c r="W134" s="18"/>
      <c r="X134" s="18"/>
      <c r="Y134" s="43"/>
      <c r="AB134" s="303"/>
      <c r="AC134" s="58" t="s">
        <v>18</v>
      </c>
      <c r="AD134" s="63">
        <v>21</v>
      </c>
      <c r="AE134" s="69">
        <v>0.64894932014833129</v>
      </c>
      <c r="AF134" s="69">
        <v>0.64894932014833129</v>
      </c>
      <c r="AG134" s="70">
        <v>73.053152039555002</v>
      </c>
      <c r="AH134" s="52"/>
    </row>
    <row r="135" spans="1:34" ht="15.75" thickBot="1">
      <c r="A135" s="5" t="s">
        <v>17</v>
      </c>
      <c r="B135" s="11">
        <v>152</v>
      </c>
      <c r="C135" s="10">
        <v>165</v>
      </c>
      <c r="D135" s="10">
        <v>140</v>
      </c>
      <c r="E135" s="10">
        <v>131</v>
      </c>
      <c r="F135" s="10">
        <v>114</v>
      </c>
      <c r="G135" s="10">
        <v>151</v>
      </c>
      <c r="H135" s="10">
        <v>108</v>
      </c>
      <c r="I135" s="10">
        <v>89</v>
      </c>
      <c r="J135" s="10">
        <v>89</v>
      </c>
      <c r="K135" s="10">
        <v>78</v>
      </c>
      <c r="L135" s="10">
        <v>78</v>
      </c>
      <c r="M135" s="10">
        <v>86</v>
      </c>
      <c r="N135" s="77">
        <v>67</v>
      </c>
      <c r="O135" s="10">
        <v>72</v>
      </c>
      <c r="P135" s="10">
        <v>77</v>
      </c>
      <c r="Q135" s="76">
        <f>'2016 da spss'!C15</f>
        <v>75</v>
      </c>
      <c r="R135" s="76">
        <f>'DAti senza IM + im DA SPSS'!J17</f>
        <v>66</v>
      </c>
      <c r="S135" s="76">
        <f>'2018 con spss'!C41</f>
        <v>73</v>
      </c>
      <c r="T135" s="76">
        <f>'2019 con spss'!D41</f>
        <v>75</v>
      </c>
      <c r="U135" s="9">
        <f>'2020 con spss'!E41</f>
        <v>56</v>
      </c>
      <c r="V135" s="203">
        <f t="shared" si="76"/>
        <v>1942</v>
      </c>
      <c r="W135" s="76"/>
      <c r="X135" s="76"/>
      <c r="Y135" s="266"/>
      <c r="AB135" s="303"/>
      <c r="AC135" s="58" t="s">
        <v>19</v>
      </c>
      <c r="AD135" s="63">
        <v>215</v>
      </c>
      <c r="AE135" s="69">
        <v>6.6440049443757729</v>
      </c>
      <c r="AF135" s="69">
        <v>6.6440049443757729</v>
      </c>
      <c r="AG135" s="70">
        <v>79.697156983930782</v>
      </c>
      <c r="AH135" s="52"/>
    </row>
    <row r="136" spans="1:34" ht="15.75" thickBot="1">
      <c r="A136" s="5" t="s">
        <v>18</v>
      </c>
      <c r="B136" s="11">
        <v>31</v>
      </c>
      <c r="C136" s="10">
        <v>27</v>
      </c>
      <c r="D136" s="10">
        <v>36</v>
      </c>
      <c r="E136" s="10">
        <v>20</v>
      </c>
      <c r="F136" s="10">
        <v>26</v>
      </c>
      <c r="G136" s="10">
        <v>28</v>
      </c>
      <c r="H136" s="77">
        <v>16</v>
      </c>
      <c r="I136" s="10">
        <v>26</v>
      </c>
      <c r="J136" s="10">
        <v>18</v>
      </c>
      <c r="K136" s="10">
        <v>27</v>
      </c>
      <c r="L136" s="10">
        <v>18</v>
      </c>
      <c r="M136" s="13">
        <v>17</v>
      </c>
      <c r="N136" s="10">
        <v>22</v>
      </c>
      <c r="O136" s="10">
        <v>25</v>
      </c>
      <c r="P136" s="10">
        <v>21</v>
      </c>
      <c r="Q136" s="76">
        <f>'2016 da spss'!C16</f>
        <v>15</v>
      </c>
      <c r="R136" s="76">
        <f>'DAti senza IM + im DA SPSS'!J18</f>
        <v>27</v>
      </c>
      <c r="S136" s="9">
        <f>'2018 con spss'!C42</f>
        <v>12</v>
      </c>
      <c r="T136" s="76">
        <f>'2019 con spss'!D42</f>
        <v>21</v>
      </c>
      <c r="U136" s="9">
        <f>'2020 con spss'!E42</f>
        <v>24</v>
      </c>
      <c r="V136" s="203">
        <f t="shared" si="76"/>
        <v>457</v>
      </c>
      <c r="W136" s="76"/>
      <c r="X136" s="76"/>
      <c r="Y136" s="266"/>
      <c r="AB136" s="303"/>
      <c r="AC136" s="58" t="s">
        <v>20</v>
      </c>
      <c r="AD136" s="63">
        <v>215</v>
      </c>
      <c r="AE136" s="69">
        <v>6.6440049443757729</v>
      </c>
      <c r="AF136" s="69">
        <v>6.6440049443757729</v>
      </c>
      <c r="AG136" s="70">
        <v>86.341161928306548</v>
      </c>
      <c r="AH136" s="52"/>
    </row>
    <row r="137" spans="1:34" ht="15.75" thickBot="1">
      <c r="A137" s="5" t="s">
        <v>19</v>
      </c>
      <c r="B137" s="11">
        <v>321</v>
      </c>
      <c r="C137" s="10">
        <v>298</v>
      </c>
      <c r="D137" s="10">
        <v>340</v>
      </c>
      <c r="E137" s="10">
        <v>350</v>
      </c>
      <c r="F137" s="10">
        <v>329</v>
      </c>
      <c r="G137" s="10">
        <v>291</v>
      </c>
      <c r="H137" s="10">
        <v>286</v>
      </c>
      <c r="I137" s="10">
        <v>298</v>
      </c>
      <c r="J137" s="10">
        <v>266</v>
      </c>
      <c r="K137" s="10">
        <v>235</v>
      </c>
      <c r="L137" s="10">
        <v>232</v>
      </c>
      <c r="M137" s="10">
        <v>229</v>
      </c>
      <c r="N137" s="10">
        <v>213</v>
      </c>
      <c r="O137" s="77">
        <v>208</v>
      </c>
      <c r="P137" s="77">
        <v>215</v>
      </c>
      <c r="Q137" s="76">
        <f>'2016 da spss'!C17</f>
        <v>208</v>
      </c>
      <c r="R137" s="76">
        <f>'DAti senza IM + im DA SPSS'!J16</f>
        <v>235</v>
      </c>
      <c r="S137" s="76">
        <f>'2018 con spss'!C40</f>
        <v>193</v>
      </c>
      <c r="T137" s="76">
        <f>'2019 con spss'!D40</f>
        <v>205</v>
      </c>
      <c r="U137" s="9">
        <f>'2020 con spss'!E40</f>
        <v>170</v>
      </c>
      <c r="V137" s="203">
        <f t="shared" si="76"/>
        <v>5122</v>
      </c>
      <c r="W137" s="76"/>
      <c r="X137" s="76"/>
      <c r="Y137" s="266"/>
      <c r="AB137" s="303"/>
      <c r="AC137" s="58" t="s">
        <v>21</v>
      </c>
      <c r="AD137" s="63">
        <v>40</v>
      </c>
      <c r="AE137" s="69">
        <v>1.2360939431396787</v>
      </c>
      <c r="AF137" s="69">
        <v>1.2360939431396787</v>
      </c>
      <c r="AG137" s="70">
        <v>87.577255871446226</v>
      </c>
      <c r="AH137" s="52"/>
    </row>
    <row r="138" spans="1:34" ht="15.75" thickBot="1">
      <c r="A138" s="5" t="s">
        <v>20</v>
      </c>
      <c r="B138" s="10">
        <v>384</v>
      </c>
      <c r="C138" s="10">
        <v>384</v>
      </c>
      <c r="D138" s="11">
        <v>391</v>
      </c>
      <c r="E138" s="10">
        <v>382</v>
      </c>
      <c r="F138" s="10">
        <v>372</v>
      </c>
      <c r="G138" s="10">
        <v>369</v>
      </c>
      <c r="H138" s="10">
        <v>328</v>
      </c>
      <c r="I138" s="10">
        <v>305</v>
      </c>
      <c r="J138" s="10">
        <v>265</v>
      </c>
      <c r="K138" s="10">
        <v>265</v>
      </c>
      <c r="L138" s="10">
        <v>243</v>
      </c>
      <c r="M138" s="10">
        <v>232</v>
      </c>
      <c r="N138" s="10">
        <v>214</v>
      </c>
      <c r="O138" s="77">
        <v>209</v>
      </c>
      <c r="P138" s="77">
        <v>215</v>
      </c>
      <c r="Q138" s="76">
        <f>'2016 da spss'!C18</f>
        <v>227</v>
      </c>
      <c r="R138" s="76">
        <f>'DAti senza IM + im DA SPSS'!J19</f>
        <v>210</v>
      </c>
      <c r="S138" s="76">
        <f>'2018 con spss'!C43</f>
        <v>167</v>
      </c>
      <c r="T138" s="76">
        <f>'2019 con spss'!D43</f>
        <v>182</v>
      </c>
      <c r="U138" s="9">
        <f>'2020 con spss'!E43</f>
        <v>145</v>
      </c>
      <c r="V138" s="203">
        <f t="shared" si="76"/>
        <v>5489</v>
      </c>
      <c r="W138" s="76"/>
      <c r="X138" s="76"/>
      <c r="Y138" s="266"/>
      <c r="AB138" s="303"/>
      <c r="AC138" s="58" t="s">
        <v>22</v>
      </c>
      <c r="AD138" s="63">
        <v>88</v>
      </c>
      <c r="AE138" s="69">
        <v>2.7194066749072929</v>
      </c>
      <c r="AF138" s="69">
        <v>2.7194066749072929</v>
      </c>
      <c r="AG138" s="70">
        <v>90.296662546353517</v>
      </c>
      <c r="AH138" s="52"/>
    </row>
    <row r="139" spans="1:34" ht="15.75" thickBot="1">
      <c r="A139" s="5" t="s">
        <v>21</v>
      </c>
      <c r="B139" s="11">
        <v>53</v>
      </c>
      <c r="C139" s="10">
        <v>51</v>
      </c>
      <c r="D139" s="10">
        <v>46</v>
      </c>
      <c r="E139" s="10">
        <v>37</v>
      </c>
      <c r="F139" s="10">
        <v>51</v>
      </c>
      <c r="G139" s="11">
        <v>53</v>
      </c>
      <c r="H139" s="10">
        <v>32</v>
      </c>
      <c r="I139" s="10">
        <v>30</v>
      </c>
      <c r="J139" s="10">
        <v>41</v>
      </c>
      <c r="K139" s="10">
        <v>45</v>
      </c>
      <c r="L139" s="10">
        <v>31</v>
      </c>
      <c r="M139" s="10">
        <v>42</v>
      </c>
      <c r="N139" s="12">
        <v>20</v>
      </c>
      <c r="O139" s="10">
        <v>39</v>
      </c>
      <c r="P139" s="10">
        <v>40</v>
      </c>
      <c r="Q139" s="76">
        <f>'2016 da spss'!C19</f>
        <v>40</v>
      </c>
      <c r="R139" s="76">
        <f>'DAti senza IM + im DA SPSS'!J20</f>
        <v>29</v>
      </c>
      <c r="S139" s="76">
        <f>'2018 con spss'!C44</f>
        <v>36</v>
      </c>
      <c r="T139" s="76">
        <f>'2019 con spss'!D44</f>
        <v>26</v>
      </c>
      <c r="U139" s="76">
        <f>'2020 con spss'!E44</f>
        <v>18</v>
      </c>
      <c r="V139" s="203">
        <f t="shared" si="76"/>
        <v>760</v>
      </c>
      <c r="W139" s="76"/>
      <c r="X139" s="76"/>
      <c r="Y139" s="266"/>
      <c r="AB139" s="303"/>
      <c r="AC139" s="58" t="s">
        <v>23</v>
      </c>
      <c r="AD139" s="63">
        <v>211</v>
      </c>
      <c r="AE139" s="69">
        <v>6.5203955500618047</v>
      </c>
      <c r="AF139" s="69">
        <v>6.5203955500618047</v>
      </c>
      <c r="AG139" s="70">
        <v>96.817058096415323</v>
      </c>
      <c r="AH139" s="52"/>
    </row>
    <row r="140" spans="1:34" ht="15.75" thickBot="1">
      <c r="A140" s="5" t="s">
        <v>22</v>
      </c>
      <c r="B140" s="10">
        <v>138</v>
      </c>
      <c r="C140" s="10">
        <v>149</v>
      </c>
      <c r="D140" s="10">
        <v>143</v>
      </c>
      <c r="E140" s="10">
        <v>132</v>
      </c>
      <c r="F140" s="10">
        <v>141</v>
      </c>
      <c r="G140" s="11">
        <v>153</v>
      </c>
      <c r="H140" s="10">
        <v>116</v>
      </c>
      <c r="I140" s="10">
        <v>106</v>
      </c>
      <c r="J140" s="10">
        <v>119</v>
      </c>
      <c r="K140" s="10">
        <v>126</v>
      </c>
      <c r="L140" s="10">
        <v>89</v>
      </c>
      <c r="M140" s="10">
        <v>111</v>
      </c>
      <c r="N140" s="12">
        <v>88</v>
      </c>
      <c r="O140" s="10">
        <v>89</v>
      </c>
      <c r="P140" s="10">
        <v>88</v>
      </c>
      <c r="Q140" s="76">
        <f>'2016 da spss'!C20</f>
        <v>98</v>
      </c>
      <c r="R140" s="76">
        <f>'DAti senza IM + im DA SPSS'!J21</f>
        <v>94</v>
      </c>
      <c r="S140" s="76">
        <f>'2018 con spss'!C45</f>
        <v>117</v>
      </c>
      <c r="T140" s="76">
        <f>'2019 con spss'!D45</f>
        <v>95</v>
      </c>
      <c r="U140" s="9">
        <f>'2020 con spss'!E45</f>
        <v>57</v>
      </c>
      <c r="V140" s="203">
        <f t="shared" si="76"/>
        <v>2249</v>
      </c>
      <c r="W140" s="76"/>
      <c r="X140" s="76"/>
      <c r="Y140" s="266"/>
      <c r="AB140" s="303"/>
      <c r="AC140" s="58" t="s">
        <v>24</v>
      </c>
      <c r="AD140" s="63">
        <v>103</v>
      </c>
      <c r="AE140" s="69">
        <v>3.1829419035846724</v>
      </c>
      <c r="AF140" s="69">
        <v>3.1829419035846724</v>
      </c>
      <c r="AG140" s="70">
        <v>100</v>
      </c>
      <c r="AH140" s="52"/>
    </row>
    <row r="141" spans="1:34" ht="15.75" thickBot="1">
      <c r="A141" s="5" t="s">
        <v>23</v>
      </c>
      <c r="B141" s="10">
        <v>333</v>
      </c>
      <c r="C141" s="11">
        <v>363</v>
      </c>
      <c r="D141" s="10">
        <v>315</v>
      </c>
      <c r="E141" s="10">
        <v>346</v>
      </c>
      <c r="F141" s="10">
        <v>343</v>
      </c>
      <c r="G141" s="10">
        <v>337</v>
      </c>
      <c r="H141" s="10">
        <v>312</v>
      </c>
      <c r="I141" s="10">
        <v>329</v>
      </c>
      <c r="J141" s="10">
        <v>301</v>
      </c>
      <c r="K141" s="10">
        <v>260</v>
      </c>
      <c r="L141" s="10">
        <v>247</v>
      </c>
      <c r="M141" s="10">
        <v>211</v>
      </c>
      <c r="N141" s="10">
        <v>229</v>
      </c>
      <c r="O141" s="77">
        <v>192</v>
      </c>
      <c r="P141" s="77">
        <v>211</v>
      </c>
      <c r="Q141" s="76">
        <f>'2016 da spss'!C21</f>
        <v>179</v>
      </c>
      <c r="R141" s="76">
        <f>'DAti senza IM + im DA SPSS'!J22</f>
        <v>197</v>
      </c>
      <c r="S141" s="76">
        <f>'2018 con spss'!C46</f>
        <v>195</v>
      </c>
      <c r="T141" s="76">
        <f>'2019 con spss'!D46</f>
        <v>194</v>
      </c>
      <c r="U141" s="9">
        <f>'2020 con spss'!E46</f>
        <v>155</v>
      </c>
      <c r="V141" s="203">
        <f t="shared" si="76"/>
        <v>5249</v>
      </c>
      <c r="W141" s="76"/>
      <c r="X141" s="76"/>
      <c r="Y141" s="266"/>
      <c r="AB141" s="304"/>
      <c r="AC141" s="60" t="s">
        <v>26</v>
      </c>
      <c r="AD141" s="64">
        <v>3236</v>
      </c>
      <c r="AE141" s="71">
        <v>100</v>
      </c>
      <c r="AF141" s="71">
        <v>100</v>
      </c>
      <c r="AG141" s="72"/>
      <c r="AH141" s="52"/>
    </row>
    <row r="142" spans="1:34" ht="15.75" thickBot="1">
      <c r="A142" s="5" t="s">
        <v>24</v>
      </c>
      <c r="B142" s="11">
        <v>195</v>
      </c>
      <c r="C142" s="10">
        <v>171</v>
      </c>
      <c r="D142" s="10">
        <v>146</v>
      </c>
      <c r="E142" s="10">
        <v>145</v>
      </c>
      <c r="F142" s="10">
        <v>146</v>
      </c>
      <c r="G142" s="10">
        <v>153</v>
      </c>
      <c r="H142" s="10">
        <v>140</v>
      </c>
      <c r="I142" s="10">
        <v>113</v>
      </c>
      <c r="J142" s="10">
        <v>117</v>
      </c>
      <c r="K142" s="10">
        <v>97</v>
      </c>
      <c r="L142" s="10">
        <v>91</v>
      </c>
      <c r="M142" s="10">
        <v>90</v>
      </c>
      <c r="N142" s="10">
        <v>111</v>
      </c>
      <c r="O142" s="77">
        <v>91</v>
      </c>
      <c r="P142" s="77">
        <v>103</v>
      </c>
      <c r="Q142" s="76">
        <f>'2016 da spss'!C22</f>
        <v>99</v>
      </c>
      <c r="R142" s="76">
        <f>'DAti senza IM + im DA SPSS'!J23</f>
        <v>84</v>
      </c>
      <c r="S142" s="76">
        <f>'2018 con spss'!C47</f>
        <v>99</v>
      </c>
      <c r="T142" s="9">
        <f>'2019 con spss'!D47</f>
        <v>69</v>
      </c>
      <c r="U142" s="9">
        <f>'2020 con spss'!E47</f>
        <v>89</v>
      </c>
      <c r="V142" s="203">
        <f t="shared" si="76"/>
        <v>2349</v>
      </c>
      <c r="W142" s="9"/>
      <c r="X142" s="9"/>
      <c r="Y142" s="265"/>
    </row>
    <row r="143" spans="1:34" ht="24.75" thickBot="1">
      <c r="A143" s="17" t="s">
        <v>25</v>
      </c>
      <c r="B143" s="15">
        <v>1607</v>
      </c>
      <c r="C143" s="28">
        <v>1608</v>
      </c>
      <c r="D143" s="15">
        <v>1557</v>
      </c>
      <c r="E143" s="15">
        <v>1543</v>
      </c>
      <c r="F143" s="15">
        <v>1522</v>
      </c>
      <c r="G143" s="15">
        <v>1535</v>
      </c>
      <c r="H143" s="15">
        <v>1338</v>
      </c>
      <c r="I143" s="15">
        <v>1296</v>
      </c>
      <c r="J143" s="15">
        <v>1216</v>
      </c>
      <c r="K143" s="15">
        <v>1133</v>
      </c>
      <c r="L143" s="15">
        <v>1029</v>
      </c>
      <c r="M143" s="15">
        <v>1018</v>
      </c>
      <c r="N143" s="23">
        <v>964</v>
      </c>
      <c r="O143" s="79">
        <v>925</v>
      </c>
      <c r="P143" s="79">
        <v>970</v>
      </c>
      <c r="Q143" s="78">
        <f>SUM(Q135:Q142)</f>
        <v>941</v>
      </c>
      <c r="R143" s="78">
        <f>SUM(R135:R142)</f>
        <v>942</v>
      </c>
      <c r="S143" s="78">
        <f>SUM(S135:S142)</f>
        <v>892</v>
      </c>
      <c r="T143" s="78">
        <f>SUM(T135:T142)</f>
        <v>867</v>
      </c>
      <c r="U143" s="18">
        <f>SUM(U135:U142)</f>
        <v>714</v>
      </c>
      <c r="V143" s="201">
        <f t="shared" si="76"/>
        <v>23617</v>
      </c>
      <c r="W143" s="18"/>
      <c r="X143" s="18"/>
      <c r="Y143" s="43"/>
    </row>
    <row r="144" spans="1:34" ht="15.75" thickBot="1">
      <c r="A144" s="19" t="s">
        <v>26</v>
      </c>
      <c r="B144" s="28">
        <v>6455</v>
      </c>
      <c r="C144" s="15">
        <v>6332</v>
      </c>
      <c r="D144" s="15">
        <v>5929</v>
      </c>
      <c r="E144" s="15">
        <v>5548</v>
      </c>
      <c r="F144" s="15">
        <v>5271</v>
      </c>
      <c r="G144" s="15">
        <v>5178</v>
      </c>
      <c r="H144" s="15">
        <v>4718</v>
      </c>
      <c r="I144" s="15">
        <v>4364</v>
      </c>
      <c r="J144" s="15">
        <v>3973</v>
      </c>
      <c r="K144" s="15">
        <v>3871</v>
      </c>
      <c r="L144" s="15">
        <v>3616</v>
      </c>
      <c r="M144" s="15">
        <v>3515</v>
      </c>
      <c r="N144" s="78">
        <v>3161</v>
      </c>
      <c r="O144" s="15">
        <v>3175</v>
      </c>
      <c r="P144" s="15">
        <v>3236</v>
      </c>
      <c r="Q144" s="78">
        <f>Q129+Q134+Q143</f>
        <v>3105</v>
      </c>
      <c r="R144" s="78">
        <f>R129+R134+R143</f>
        <v>3178</v>
      </c>
      <c r="S144" s="78">
        <f>S129+S134+S143</f>
        <v>3086</v>
      </c>
      <c r="T144" s="78">
        <f>T129+T134+T143</f>
        <v>2982</v>
      </c>
      <c r="U144" s="18">
        <f>U129+U134+U143</f>
        <v>2275</v>
      </c>
      <c r="V144" s="198">
        <f t="shared" si="76"/>
        <v>82968</v>
      </c>
      <c r="W144" s="18"/>
      <c r="X144" s="18"/>
      <c r="Y144" s="43"/>
    </row>
    <row r="146" spans="1:61" ht="15.75">
      <c r="A146" s="2"/>
      <c r="AA146" t="s">
        <v>59</v>
      </c>
    </row>
    <row r="147" spans="1:61" ht="16.5" thickBot="1">
      <c r="A147" s="297" t="s">
        <v>27</v>
      </c>
      <c r="B147" s="297"/>
      <c r="C147" s="297"/>
      <c r="D147" s="297"/>
      <c r="E147" s="297"/>
      <c r="F147" s="297"/>
      <c r="G147" s="297"/>
      <c r="H147" s="297"/>
      <c r="I147" s="297"/>
      <c r="J147" s="297"/>
      <c r="K147" s="297"/>
      <c r="L147" s="297"/>
      <c r="M147" s="297"/>
      <c r="N147" s="297"/>
      <c r="O147" s="297"/>
      <c r="P147" s="45"/>
      <c r="S147" s="155"/>
      <c r="T147" s="155"/>
      <c r="U147" s="155"/>
      <c r="V147" s="155"/>
      <c r="W147" s="155"/>
      <c r="X147" s="155"/>
      <c r="Y147" s="155"/>
      <c r="AA147" s="297" t="s">
        <v>27</v>
      </c>
      <c r="AB147" s="297"/>
      <c r="AC147" s="297"/>
      <c r="AD147" s="297"/>
      <c r="AE147" s="297"/>
      <c r="AF147" s="297"/>
      <c r="AG147" s="297"/>
      <c r="AH147" s="297"/>
      <c r="AI147" s="297"/>
      <c r="AJ147" s="297"/>
      <c r="AK147" s="297"/>
      <c r="AL147" s="297"/>
      <c r="AM147" s="297"/>
      <c r="AN147" s="297"/>
      <c r="AO147" s="297"/>
      <c r="AP147" s="45"/>
    </row>
    <row r="148" spans="1:61" ht="15.75" thickBot="1">
      <c r="A148" s="3" t="s">
        <v>1</v>
      </c>
      <c r="B148" s="4">
        <v>2001</v>
      </c>
      <c r="C148" s="4">
        <v>2002</v>
      </c>
      <c r="D148" s="4">
        <v>2003</v>
      </c>
      <c r="E148" s="4">
        <v>2004</v>
      </c>
      <c r="F148" s="4">
        <v>2005</v>
      </c>
      <c r="G148" s="4">
        <v>2006</v>
      </c>
      <c r="H148" s="4">
        <v>2007</v>
      </c>
      <c r="I148" s="4">
        <v>2008</v>
      </c>
      <c r="J148" s="4">
        <v>2009</v>
      </c>
      <c r="K148" s="4">
        <v>2010</v>
      </c>
      <c r="L148" s="4">
        <v>2011</v>
      </c>
      <c r="M148" s="4">
        <v>2012</v>
      </c>
      <c r="N148" s="4">
        <v>2013</v>
      </c>
      <c r="O148" s="4">
        <v>2014</v>
      </c>
      <c r="P148" s="4">
        <v>2015</v>
      </c>
      <c r="Q148" s="4">
        <v>2016</v>
      </c>
      <c r="R148" s="154">
        <v>2017</v>
      </c>
      <c r="S148" s="4">
        <v>2018</v>
      </c>
      <c r="T148" s="4">
        <v>2019</v>
      </c>
      <c r="U148" s="4">
        <v>2020</v>
      </c>
      <c r="V148" s="154" t="s">
        <v>208</v>
      </c>
      <c r="W148" s="4"/>
      <c r="X148" s="4"/>
      <c r="Y148" s="267"/>
      <c r="AA148" s="3" t="s">
        <v>1</v>
      </c>
      <c r="AB148" s="4">
        <v>2001</v>
      </c>
      <c r="AC148" s="4">
        <v>2002</v>
      </c>
      <c r="AD148" s="4">
        <v>2003</v>
      </c>
      <c r="AE148" s="4">
        <v>2004</v>
      </c>
      <c r="AF148" s="4">
        <v>2005</v>
      </c>
      <c r="AG148" s="4">
        <v>2006</v>
      </c>
      <c r="AH148" s="4">
        <v>2007</v>
      </c>
      <c r="AI148" s="4">
        <v>2008</v>
      </c>
      <c r="AJ148" s="4">
        <v>2009</v>
      </c>
      <c r="AK148" s="4">
        <v>2010</v>
      </c>
      <c r="AL148" s="4">
        <v>2011</v>
      </c>
      <c r="AM148" s="4">
        <v>2012</v>
      </c>
      <c r="AN148" s="4">
        <v>2013</v>
      </c>
      <c r="AO148" s="4">
        <v>2014</v>
      </c>
      <c r="AP148" s="4" t="s">
        <v>26</v>
      </c>
    </row>
    <row r="149" spans="1:61" ht="15.75" thickBot="1">
      <c r="A149" s="5" t="s">
        <v>3</v>
      </c>
      <c r="B149" s="50">
        <f t="shared" ref="B149:B172" si="77">B121/V121*100</f>
        <v>7.8622181031819585</v>
      </c>
      <c r="C149" s="50">
        <f t="shared" ref="C149:C172" si="78">C121/V121*100</f>
        <v>8.3101637318504782</v>
      </c>
      <c r="D149" s="50">
        <f t="shared" ref="D149:D172" si="79">D121/V121*100</f>
        <v>7.784986098239111</v>
      </c>
      <c r="E149" s="50">
        <f t="shared" ref="E149:E172" si="80">E121/V121*100</f>
        <v>6.9817732468334874</v>
      </c>
      <c r="F149" s="50">
        <f t="shared" ref="F149:F172" si="81">F121/V121*100</f>
        <v>6.4411492122335492</v>
      </c>
      <c r="G149" s="50">
        <f t="shared" ref="G149:G172" si="82">G121/V121*100</f>
        <v>5.4989187519308</v>
      </c>
      <c r="H149" s="50">
        <f t="shared" ref="H149:H172" si="83">H121/V121*100</f>
        <v>5.6070435588507879</v>
      </c>
      <c r="I149" s="50">
        <f t="shared" ref="I149:I172" si="84">I121/V121*100</f>
        <v>4.8965091133765837</v>
      </c>
      <c r="J149" s="50">
        <f t="shared" ref="J149:J172" si="85">J121/V121*100</f>
        <v>4.5875810936051895</v>
      </c>
      <c r="K149" s="50">
        <f t="shared" ref="K149:K172" si="86">K121/V121*100</f>
        <v>4.7574915044794563</v>
      </c>
      <c r="L149" s="50">
        <f t="shared" ref="L149:L172" si="87">L121/V121*100</f>
        <v>4.6493666975594685</v>
      </c>
      <c r="M149" s="50">
        <f t="shared" ref="M149:M172" si="88">M121/V121*100</f>
        <v>4.2014210688909479</v>
      </c>
      <c r="N149" s="50">
        <f t="shared" ref="N149:N172" si="89">N121/V121*100</f>
        <v>3.7534754402224286</v>
      </c>
      <c r="O149" s="50">
        <f t="shared" ref="O149:O172" si="90">O121/V121*100</f>
        <v>3.9079394501081248</v>
      </c>
      <c r="P149" s="50">
        <f t="shared" ref="P149:P172" si="91">P121/V121*100</f>
        <v>3.4908866234167437</v>
      </c>
      <c r="Q149" s="50">
        <f t="shared" ref="Q149:Q172" si="92">Q121/V121*100</f>
        <v>3.5990114303367315</v>
      </c>
      <c r="R149" s="50">
        <f t="shared" ref="R149:R172" si="93">R121/V121*100</f>
        <v>4.0006178560395425</v>
      </c>
      <c r="S149" s="50">
        <f t="shared" ref="S149:S172" si="94">S121/V121*100</f>
        <v>3.6607970342910101</v>
      </c>
      <c r="T149" s="50">
        <f t="shared" ref="T149:T172" si="95">T121/V121*100</f>
        <v>3.3982082174853261</v>
      </c>
      <c r="U149" s="50">
        <f t="shared" ref="U149:U172" si="96">U121/V121*100</f>
        <v>2.6104417670682731</v>
      </c>
      <c r="V149" s="84">
        <f t="shared" ref="V149:V172" si="97">V121/V121*100</f>
        <v>100</v>
      </c>
      <c r="W149" s="50"/>
      <c r="X149" s="50"/>
      <c r="Y149" s="268"/>
      <c r="AA149" s="5" t="s">
        <v>3</v>
      </c>
      <c r="AB149" s="13">
        <v>9.92</v>
      </c>
      <c r="AC149" s="11">
        <v>10.49</v>
      </c>
      <c r="AD149" s="13">
        <v>9.82</v>
      </c>
      <c r="AE149" s="13">
        <v>8.81</v>
      </c>
      <c r="AF149" s="13">
        <v>8.1300000000000008</v>
      </c>
      <c r="AG149" s="13">
        <v>6.94</v>
      </c>
      <c r="AH149" s="13">
        <v>7.08</v>
      </c>
      <c r="AI149" s="13">
        <v>6.18</v>
      </c>
      <c r="AJ149" s="13">
        <v>5.79</v>
      </c>
      <c r="AK149" s="13">
        <v>6</v>
      </c>
      <c r="AL149" s="13">
        <v>5.87</v>
      </c>
      <c r="AM149" s="13">
        <v>5.3</v>
      </c>
      <c r="AN149" s="12">
        <v>4.74</v>
      </c>
      <c r="AO149" s="13">
        <v>4.93</v>
      </c>
      <c r="AP149" s="47">
        <v>100</v>
      </c>
      <c r="BI149" s="86">
        <f>SUM(B149:U149)</f>
        <v>100</v>
      </c>
    </row>
    <row r="150" spans="1:61" ht="15.75" thickBot="1">
      <c r="A150" s="5" t="s">
        <v>4</v>
      </c>
      <c r="B150" s="50">
        <f t="shared" si="77"/>
        <v>7.9365079365079358</v>
      </c>
      <c r="C150" s="50">
        <f t="shared" si="78"/>
        <v>8.9947089947089935</v>
      </c>
      <c r="D150" s="50">
        <f t="shared" si="79"/>
        <v>8.4656084656084651</v>
      </c>
      <c r="E150" s="50">
        <f t="shared" si="80"/>
        <v>8.9947089947089935</v>
      </c>
      <c r="F150" s="50">
        <f t="shared" si="81"/>
        <v>5.8201058201058196</v>
      </c>
      <c r="G150" s="50">
        <f t="shared" si="82"/>
        <v>3.1746031746031744</v>
      </c>
      <c r="H150" s="50">
        <f t="shared" si="83"/>
        <v>5.2910052910052912</v>
      </c>
      <c r="I150" s="50">
        <f t="shared" si="84"/>
        <v>5.2910052910052912</v>
      </c>
      <c r="J150" s="50">
        <f t="shared" si="85"/>
        <v>4.2328042328042326</v>
      </c>
      <c r="K150" s="50">
        <f t="shared" si="86"/>
        <v>5.8201058201058196</v>
      </c>
      <c r="L150" s="50">
        <f t="shared" si="87"/>
        <v>4.7619047619047619</v>
      </c>
      <c r="M150" s="50">
        <f t="shared" si="88"/>
        <v>5.2910052910052912</v>
      </c>
      <c r="N150" s="50">
        <f t="shared" si="89"/>
        <v>3.7037037037037033</v>
      </c>
      <c r="O150" s="50">
        <f t="shared" si="90"/>
        <v>6.8783068783068781</v>
      </c>
      <c r="P150" s="50">
        <f t="shared" si="91"/>
        <v>3.1746031746031744</v>
      </c>
      <c r="Q150" s="50">
        <f t="shared" si="92"/>
        <v>1.5873015873015872</v>
      </c>
      <c r="R150" s="50">
        <f t="shared" si="93"/>
        <v>3.7037037037037033</v>
      </c>
      <c r="S150" s="50">
        <f t="shared" si="94"/>
        <v>4.7619047619047619</v>
      </c>
      <c r="T150" s="50">
        <f t="shared" si="95"/>
        <v>2.1164021164021163</v>
      </c>
      <c r="U150" s="50">
        <f t="shared" si="96"/>
        <v>0</v>
      </c>
      <c r="V150" s="84">
        <f t="shared" si="97"/>
        <v>100</v>
      </c>
      <c r="W150" s="50"/>
      <c r="X150" s="50"/>
      <c r="Y150" s="268"/>
      <c r="AA150" s="5" t="s">
        <v>4</v>
      </c>
      <c r="AB150" s="13">
        <v>9.3800000000000008</v>
      </c>
      <c r="AC150" s="11">
        <v>10.63</v>
      </c>
      <c r="AD150" s="13">
        <v>10</v>
      </c>
      <c r="AE150" s="13">
        <v>10.63</v>
      </c>
      <c r="AF150" s="13">
        <v>6.88</v>
      </c>
      <c r="AG150" s="12">
        <v>3.75</v>
      </c>
      <c r="AH150" s="13">
        <v>6.25</v>
      </c>
      <c r="AI150" s="13">
        <v>6.25</v>
      </c>
      <c r="AJ150" s="13">
        <v>5</v>
      </c>
      <c r="AK150" s="13">
        <v>6.88</v>
      </c>
      <c r="AL150" s="13">
        <v>5.63</v>
      </c>
      <c r="AM150" s="13">
        <v>6.25</v>
      </c>
      <c r="AN150" s="13">
        <v>4.38</v>
      </c>
      <c r="AO150" s="13">
        <v>8.1300000000000008</v>
      </c>
      <c r="AP150" s="47">
        <v>100</v>
      </c>
      <c r="BI150" s="86">
        <f t="shared" ref="BI150:BI172" si="98">SUM(B150:U150)</f>
        <v>100</v>
      </c>
    </row>
    <row r="151" spans="1:61" ht="15.75" thickBot="1">
      <c r="A151" s="5" t="s">
        <v>5</v>
      </c>
      <c r="B151" s="50">
        <f t="shared" si="77"/>
        <v>8.162243365047571</v>
      </c>
      <c r="C151" s="50">
        <f t="shared" si="78"/>
        <v>8.0370555833750625</v>
      </c>
      <c r="D151" s="50">
        <f t="shared" si="79"/>
        <v>7.5696878651310291</v>
      </c>
      <c r="E151" s="50">
        <f t="shared" si="80"/>
        <v>6.6599899849774662</v>
      </c>
      <c r="F151" s="50">
        <f t="shared" si="81"/>
        <v>6.2343515272909364</v>
      </c>
      <c r="G151" s="50">
        <f t="shared" si="82"/>
        <v>6.8102153229844768</v>
      </c>
      <c r="H151" s="50">
        <f t="shared" si="83"/>
        <v>6.075780337172425</v>
      </c>
      <c r="I151" s="50">
        <f t="shared" si="84"/>
        <v>5.2578868302453685</v>
      </c>
      <c r="J151" s="50">
        <f t="shared" si="85"/>
        <v>4.757135703555333</v>
      </c>
      <c r="K151" s="50">
        <f t="shared" si="86"/>
        <v>4.5067601402103152</v>
      </c>
      <c r="L151" s="50">
        <f t="shared" si="87"/>
        <v>4.164580203638792</v>
      </c>
      <c r="M151" s="50">
        <f t="shared" si="88"/>
        <v>4.3732265064263061</v>
      </c>
      <c r="N151" s="50">
        <f t="shared" si="89"/>
        <v>3.4969120347187443</v>
      </c>
      <c r="O151" s="50">
        <f t="shared" si="90"/>
        <v>3.5720247037222501</v>
      </c>
      <c r="P151" s="50">
        <f t="shared" si="91"/>
        <v>3.7806710065097651</v>
      </c>
      <c r="Q151" s="50">
        <f t="shared" si="92"/>
        <v>3.3967618093807377</v>
      </c>
      <c r="R151" s="50">
        <f t="shared" si="93"/>
        <v>3.3717242530462364</v>
      </c>
      <c r="S151" s="50">
        <f t="shared" si="94"/>
        <v>3.7639793022867636</v>
      </c>
      <c r="T151" s="50">
        <f t="shared" si="95"/>
        <v>3.4969120347187443</v>
      </c>
      <c r="U151" s="50">
        <f t="shared" si="96"/>
        <v>2.5121014855616757</v>
      </c>
      <c r="V151" s="84">
        <f t="shared" si="97"/>
        <v>100</v>
      </c>
      <c r="W151" s="50"/>
      <c r="X151" s="50"/>
      <c r="Y151" s="268"/>
      <c r="AA151" s="5" t="s">
        <v>5</v>
      </c>
      <c r="AB151" s="11">
        <v>10.24</v>
      </c>
      <c r="AC151" s="13">
        <v>10.09</v>
      </c>
      <c r="AD151" s="13">
        <v>9.5</v>
      </c>
      <c r="AE151" s="13">
        <v>8.36</v>
      </c>
      <c r="AF151" s="13">
        <v>7.82</v>
      </c>
      <c r="AG151" s="13">
        <v>8.5500000000000007</v>
      </c>
      <c r="AH151" s="13">
        <v>7.63</v>
      </c>
      <c r="AI151" s="13">
        <v>6.6</v>
      </c>
      <c r="AJ151" s="13">
        <v>5.97</v>
      </c>
      <c r="AK151" s="13">
        <v>5.66</v>
      </c>
      <c r="AL151" s="13">
        <v>5.23</v>
      </c>
      <c r="AM151" s="13">
        <v>5.49</v>
      </c>
      <c r="AN151" s="12">
        <v>4.3899999999999997</v>
      </c>
      <c r="AO151" s="13">
        <v>4.4800000000000004</v>
      </c>
      <c r="AP151" s="47">
        <v>100</v>
      </c>
      <c r="BI151" s="86">
        <f t="shared" si="98"/>
        <v>99.999999999999986</v>
      </c>
    </row>
    <row r="152" spans="1:61" ht="15.75" thickBot="1">
      <c r="A152" s="5" t="s">
        <v>6</v>
      </c>
      <c r="B152" s="50">
        <f t="shared" si="77"/>
        <v>8.1258191349934457</v>
      </c>
      <c r="C152" s="50">
        <f t="shared" si="78"/>
        <v>7.470511140235911</v>
      </c>
      <c r="D152" s="50">
        <f t="shared" si="79"/>
        <v>7.8636959370904327</v>
      </c>
      <c r="E152" s="50">
        <f t="shared" si="80"/>
        <v>7.470511140235911</v>
      </c>
      <c r="F152" s="50">
        <f t="shared" si="81"/>
        <v>7.0117955439056354</v>
      </c>
      <c r="G152" s="50">
        <f t="shared" si="82"/>
        <v>5.6356487549148095</v>
      </c>
      <c r="H152" s="50">
        <f t="shared" si="83"/>
        <v>5.3079947575360418</v>
      </c>
      <c r="I152" s="50">
        <f t="shared" si="84"/>
        <v>4.1284403669724776</v>
      </c>
      <c r="J152" s="50">
        <f t="shared" si="85"/>
        <v>3.7352555701179555</v>
      </c>
      <c r="K152" s="50">
        <f t="shared" si="86"/>
        <v>3.6041939711664481</v>
      </c>
      <c r="L152" s="50">
        <f t="shared" si="87"/>
        <v>3.6041939711664481</v>
      </c>
      <c r="M152" s="50">
        <f t="shared" si="88"/>
        <v>4.4560943643512454</v>
      </c>
      <c r="N152" s="50">
        <f t="shared" si="89"/>
        <v>3.6041939711664481</v>
      </c>
      <c r="O152" s="50">
        <f t="shared" si="90"/>
        <v>3.800786369593709</v>
      </c>
      <c r="P152" s="50">
        <f t="shared" si="91"/>
        <v>4.5216251638269984</v>
      </c>
      <c r="Q152" s="50">
        <f t="shared" si="92"/>
        <v>4.3250327653997385</v>
      </c>
      <c r="R152" s="50">
        <f t="shared" si="93"/>
        <v>3.669724770642202</v>
      </c>
      <c r="S152" s="50">
        <f t="shared" si="94"/>
        <v>3.9973787680209698</v>
      </c>
      <c r="T152" s="50">
        <f t="shared" si="95"/>
        <v>4.4560943643512454</v>
      </c>
      <c r="U152" s="50">
        <f t="shared" si="96"/>
        <v>3.2110091743119269</v>
      </c>
      <c r="V152" s="84">
        <f t="shared" si="97"/>
        <v>100</v>
      </c>
      <c r="W152" s="50"/>
      <c r="X152" s="50"/>
      <c r="Y152" s="268"/>
      <c r="AA152" s="5" t="s">
        <v>6</v>
      </c>
      <c r="AB152" s="11">
        <v>10.72</v>
      </c>
      <c r="AC152" s="13">
        <v>9.85</v>
      </c>
      <c r="AD152" s="13">
        <v>10.37</v>
      </c>
      <c r="AE152" s="13">
        <v>9.85</v>
      </c>
      <c r="AF152" s="13">
        <v>9.25</v>
      </c>
      <c r="AG152" s="13">
        <v>7.43</v>
      </c>
      <c r="AH152" s="13">
        <v>7</v>
      </c>
      <c r="AI152" s="13">
        <v>5.45</v>
      </c>
      <c r="AJ152" s="13">
        <v>4.93</v>
      </c>
      <c r="AK152" s="13">
        <v>4.75</v>
      </c>
      <c r="AL152" s="13">
        <v>4.75</v>
      </c>
      <c r="AM152" s="13">
        <v>5.88</v>
      </c>
      <c r="AN152" s="12">
        <v>4.75</v>
      </c>
      <c r="AO152" s="13">
        <v>5.01</v>
      </c>
      <c r="AP152" s="47">
        <v>100</v>
      </c>
      <c r="BI152" s="86">
        <f t="shared" si="98"/>
        <v>100</v>
      </c>
    </row>
    <row r="153" spans="1:61" ht="15.75" thickBot="1">
      <c r="A153" s="5" t="s">
        <v>7</v>
      </c>
      <c r="B153" s="50">
        <f t="shared" si="77"/>
        <v>8.0228514654744156</v>
      </c>
      <c r="C153" s="50">
        <f t="shared" si="78"/>
        <v>7.4018877297565817</v>
      </c>
      <c r="D153" s="50">
        <f t="shared" si="79"/>
        <v>7.8365623447590655</v>
      </c>
      <c r="E153" s="50">
        <f t="shared" si="80"/>
        <v>6.3462493790362648</v>
      </c>
      <c r="F153" s="50">
        <f t="shared" si="81"/>
        <v>6.3710879284649771</v>
      </c>
      <c r="G153" s="50">
        <f t="shared" si="82"/>
        <v>6.3462493790362648</v>
      </c>
      <c r="H153" s="50">
        <f t="shared" si="83"/>
        <v>6.1227024341778433</v>
      </c>
      <c r="I153" s="50">
        <f t="shared" si="84"/>
        <v>5.216095380029806</v>
      </c>
      <c r="J153" s="50">
        <f t="shared" si="85"/>
        <v>4.0362642821659218</v>
      </c>
      <c r="K153" s="50">
        <f t="shared" si="86"/>
        <v>4.5827123695976155</v>
      </c>
      <c r="L153" s="50">
        <f t="shared" si="87"/>
        <v>4.3715846994535523</v>
      </c>
      <c r="M153" s="50">
        <f t="shared" si="88"/>
        <v>4.2722305017386981</v>
      </c>
      <c r="N153" s="50">
        <f t="shared" si="89"/>
        <v>3.5519125683060109</v>
      </c>
      <c r="O153" s="50">
        <f t="shared" si="90"/>
        <v>3.8002980625931446</v>
      </c>
      <c r="P153" s="50">
        <f t="shared" si="91"/>
        <v>3.7630402384500745</v>
      </c>
      <c r="Q153" s="50">
        <f t="shared" si="92"/>
        <v>4.110779930452062</v>
      </c>
      <c r="R153" s="50">
        <f t="shared" si="93"/>
        <v>3.4028812717337305</v>
      </c>
      <c r="S153" s="50">
        <f t="shared" si="94"/>
        <v>3.7257824143070044</v>
      </c>
      <c r="T153" s="50">
        <f t="shared" si="95"/>
        <v>3.9493293591654246</v>
      </c>
      <c r="U153" s="50">
        <f t="shared" si="96"/>
        <v>2.76949826130154</v>
      </c>
      <c r="V153" s="84">
        <f t="shared" si="97"/>
        <v>100</v>
      </c>
      <c r="W153" s="50"/>
      <c r="X153" s="50"/>
      <c r="Y153" s="268"/>
      <c r="AA153" s="5" t="s">
        <v>7</v>
      </c>
      <c r="AB153" s="11">
        <v>10.25</v>
      </c>
      <c r="AC153" s="13">
        <v>9.4600000000000009</v>
      </c>
      <c r="AD153" s="13">
        <v>10.01</v>
      </c>
      <c r="AE153" s="13">
        <v>8.11</v>
      </c>
      <c r="AF153" s="13">
        <v>8.14</v>
      </c>
      <c r="AG153" s="13">
        <v>8.11</v>
      </c>
      <c r="AH153" s="13">
        <v>7.82</v>
      </c>
      <c r="AI153" s="13">
        <v>6.66</v>
      </c>
      <c r="AJ153" s="13">
        <v>5.16</v>
      </c>
      <c r="AK153" s="13">
        <v>5.85</v>
      </c>
      <c r="AL153" s="13">
        <v>5.58</v>
      </c>
      <c r="AM153" s="13">
        <v>5.46</v>
      </c>
      <c r="AN153" s="12">
        <v>4.54</v>
      </c>
      <c r="AO153" s="13">
        <v>4.8499999999999996</v>
      </c>
      <c r="AP153" s="47">
        <v>100</v>
      </c>
      <c r="BI153" s="86">
        <f t="shared" si="98"/>
        <v>100.00000000000001</v>
      </c>
    </row>
    <row r="154" spans="1:61" ht="15.75" thickBot="1">
      <c r="A154" s="5" t="s">
        <v>8</v>
      </c>
      <c r="B154" s="50">
        <f t="shared" si="77"/>
        <v>9.1717360786148809</v>
      </c>
      <c r="C154" s="50">
        <f t="shared" si="78"/>
        <v>8.8441740758072065</v>
      </c>
      <c r="D154" s="50">
        <f t="shared" si="79"/>
        <v>8.0018717828731862</v>
      </c>
      <c r="E154" s="50">
        <f t="shared" si="80"/>
        <v>6.5980346279831545</v>
      </c>
      <c r="F154" s="50">
        <f t="shared" si="81"/>
        <v>7.1595694899391678</v>
      </c>
      <c r="G154" s="50">
        <f t="shared" si="82"/>
        <v>6.2704726251754801</v>
      </c>
      <c r="H154" s="50">
        <f t="shared" si="83"/>
        <v>5.6621431913897986</v>
      </c>
      <c r="I154" s="50">
        <f t="shared" si="84"/>
        <v>4.9134300421151149</v>
      </c>
      <c r="J154" s="50">
        <f t="shared" si="85"/>
        <v>5.2409920449227894</v>
      </c>
      <c r="K154" s="50">
        <f t="shared" si="86"/>
        <v>4.5390734674777731</v>
      </c>
      <c r="L154" s="50">
        <f t="shared" si="87"/>
        <v>3.6499766027140854</v>
      </c>
      <c r="M154" s="50">
        <f t="shared" si="88"/>
        <v>3.6031820308844171</v>
      </c>
      <c r="N154" s="50">
        <f t="shared" si="89"/>
        <v>3.7435657463734207</v>
      </c>
      <c r="O154" s="50">
        <f t="shared" si="90"/>
        <v>4.3986897519887691</v>
      </c>
      <c r="P154" s="50">
        <f t="shared" si="91"/>
        <v>3.13523631258774</v>
      </c>
      <c r="Q154" s="50">
        <f t="shared" si="92"/>
        <v>3.0416471689284044</v>
      </c>
      <c r="R154" s="50">
        <f t="shared" si="93"/>
        <v>3.0884417407580722</v>
      </c>
      <c r="S154" s="50">
        <f t="shared" si="94"/>
        <v>3.5563874590547497</v>
      </c>
      <c r="T154" s="50">
        <f t="shared" si="95"/>
        <v>3.1820308844174074</v>
      </c>
      <c r="U154" s="50">
        <f t="shared" si="96"/>
        <v>2.1993448759943846</v>
      </c>
      <c r="V154" s="84">
        <f t="shared" si="97"/>
        <v>100</v>
      </c>
      <c r="W154" s="50"/>
      <c r="X154" s="50"/>
      <c r="Y154" s="268"/>
      <c r="AA154" s="5" t="s">
        <v>8</v>
      </c>
      <c r="AB154" s="11">
        <v>11.21</v>
      </c>
      <c r="AC154" s="13">
        <v>10.81</v>
      </c>
      <c r="AD154" s="13">
        <v>9.7799999999999994</v>
      </c>
      <c r="AE154" s="13">
        <v>8.07</v>
      </c>
      <c r="AF154" s="13">
        <v>8.75</v>
      </c>
      <c r="AG154" s="13">
        <v>7.67</v>
      </c>
      <c r="AH154" s="13">
        <v>6.92</v>
      </c>
      <c r="AI154" s="13">
        <v>6.01</v>
      </c>
      <c r="AJ154" s="13">
        <v>6.41</v>
      </c>
      <c r="AK154" s="13">
        <v>5.55</v>
      </c>
      <c r="AL154" s="13">
        <v>4.46</v>
      </c>
      <c r="AM154" s="12">
        <v>4.41</v>
      </c>
      <c r="AN154" s="13">
        <v>4.58</v>
      </c>
      <c r="AO154" s="13">
        <v>5.38</v>
      </c>
      <c r="AP154" s="47">
        <v>100</v>
      </c>
      <c r="BI154" s="86">
        <f t="shared" si="98"/>
        <v>99.999999999999986</v>
      </c>
    </row>
    <row r="155" spans="1:61" ht="15.75" thickBot="1">
      <c r="A155" s="5" t="s">
        <v>9</v>
      </c>
      <c r="B155" s="50">
        <f t="shared" si="77"/>
        <v>8.9285714285714288</v>
      </c>
      <c r="C155" s="50">
        <f t="shared" si="78"/>
        <v>7.7566964285714288</v>
      </c>
      <c r="D155" s="50">
        <f t="shared" si="79"/>
        <v>6.6964285714285712</v>
      </c>
      <c r="E155" s="50">
        <f t="shared" si="80"/>
        <v>6.8080357142857135</v>
      </c>
      <c r="F155" s="50">
        <f t="shared" si="81"/>
        <v>5.6919642857142856</v>
      </c>
      <c r="G155" s="50">
        <f t="shared" si="82"/>
        <v>6.0267857142857144</v>
      </c>
      <c r="H155" s="50">
        <f t="shared" si="83"/>
        <v>4.9107142857142856</v>
      </c>
      <c r="I155" s="50">
        <f t="shared" si="84"/>
        <v>4.5758928571428568</v>
      </c>
      <c r="J155" s="50">
        <f t="shared" si="85"/>
        <v>4.1294642857142856</v>
      </c>
      <c r="K155" s="50">
        <f t="shared" si="86"/>
        <v>4.5758928571428568</v>
      </c>
      <c r="L155" s="50">
        <f t="shared" si="87"/>
        <v>4.1294642857142856</v>
      </c>
      <c r="M155" s="50">
        <f t="shared" si="88"/>
        <v>4.7433035714285712</v>
      </c>
      <c r="N155" s="50">
        <f t="shared" si="89"/>
        <v>4.2410714285714288</v>
      </c>
      <c r="O155" s="50">
        <f t="shared" si="90"/>
        <v>3.125</v>
      </c>
      <c r="P155" s="50">
        <f t="shared" si="91"/>
        <v>4.6316964285714288</v>
      </c>
      <c r="Q155" s="50">
        <f t="shared" si="92"/>
        <v>3.2366071428571432</v>
      </c>
      <c r="R155" s="50">
        <f t="shared" si="93"/>
        <v>4.6316964285714288</v>
      </c>
      <c r="S155" s="50">
        <f t="shared" si="94"/>
        <v>4.4642857142857144</v>
      </c>
      <c r="T155" s="50">
        <f t="shared" si="95"/>
        <v>3.515625</v>
      </c>
      <c r="U155" s="50">
        <f t="shared" si="96"/>
        <v>3.1808035714285712</v>
      </c>
      <c r="V155" s="84">
        <f t="shared" si="97"/>
        <v>100</v>
      </c>
      <c r="W155" s="50"/>
      <c r="X155" s="50"/>
      <c r="Y155" s="268"/>
      <c r="AA155" s="5" t="s">
        <v>9</v>
      </c>
      <c r="AB155" s="11">
        <v>11.7</v>
      </c>
      <c r="AC155" s="13">
        <v>10.16</v>
      </c>
      <c r="AD155" s="13">
        <v>8.77</v>
      </c>
      <c r="AE155" s="13">
        <v>8.92</v>
      </c>
      <c r="AF155" s="13">
        <v>7.46</v>
      </c>
      <c r="AG155" s="13">
        <v>7.89</v>
      </c>
      <c r="AH155" s="13">
        <v>6.43</v>
      </c>
      <c r="AI155" s="13">
        <v>5.99</v>
      </c>
      <c r="AJ155" s="13">
        <v>5.41</v>
      </c>
      <c r="AK155" s="13">
        <v>5.99</v>
      </c>
      <c r="AL155" s="13">
        <v>5.41</v>
      </c>
      <c r="AM155" s="13">
        <v>6.21</v>
      </c>
      <c r="AN155" s="13">
        <v>5.56</v>
      </c>
      <c r="AO155" s="12">
        <v>4.09</v>
      </c>
      <c r="AP155" s="47">
        <v>100</v>
      </c>
      <c r="BI155" s="86">
        <f t="shared" si="98"/>
        <v>99.999999999999986</v>
      </c>
    </row>
    <row r="156" spans="1:61" ht="15.75" thickBot="1">
      <c r="A156" s="5" t="s">
        <v>10</v>
      </c>
      <c r="B156" s="50">
        <f t="shared" si="77"/>
        <v>8.4427342688999545</v>
      </c>
      <c r="C156" s="50">
        <f t="shared" si="78"/>
        <v>8.1258488003621547</v>
      </c>
      <c r="D156" s="50">
        <f t="shared" si="79"/>
        <v>7.9674060660932549</v>
      </c>
      <c r="E156" s="50">
        <f t="shared" si="80"/>
        <v>6.9714803078315981</v>
      </c>
      <c r="F156" s="50">
        <f t="shared" si="81"/>
        <v>6.6206428248076055</v>
      </c>
      <c r="G156" s="50">
        <f t="shared" si="82"/>
        <v>5.7265731100045274</v>
      </c>
      <c r="H156" s="50">
        <f t="shared" si="83"/>
        <v>5.4775916704391125</v>
      </c>
      <c r="I156" s="50">
        <f t="shared" si="84"/>
        <v>5.5454956994114983</v>
      </c>
      <c r="J156" s="50">
        <f t="shared" si="85"/>
        <v>4.4816659121774558</v>
      </c>
      <c r="K156" s="50">
        <f t="shared" si="86"/>
        <v>4.3345405160706205</v>
      </c>
      <c r="L156" s="50">
        <f t="shared" si="87"/>
        <v>4.3232231779085559</v>
      </c>
      <c r="M156" s="50">
        <f t="shared" si="88"/>
        <v>4.0968764146672703</v>
      </c>
      <c r="N156" s="50">
        <f t="shared" si="89"/>
        <v>3.7347215934812135</v>
      </c>
      <c r="O156" s="50">
        <f t="shared" si="90"/>
        <v>3.5423268447261202</v>
      </c>
      <c r="P156" s="50">
        <f t="shared" si="91"/>
        <v>3.5649615210502494</v>
      </c>
      <c r="Q156" s="50">
        <f t="shared" si="92"/>
        <v>3.3499320959710275</v>
      </c>
      <c r="R156" s="50">
        <f t="shared" si="93"/>
        <v>4.0855590765052057</v>
      </c>
      <c r="S156" s="50">
        <f t="shared" si="94"/>
        <v>3.4517881394296062</v>
      </c>
      <c r="T156" s="50">
        <f t="shared" si="95"/>
        <v>3.7007695789950201</v>
      </c>
      <c r="U156" s="50">
        <f t="shared" si="96"/>
        <v>2.4558623811679494</v>
      </c>
      <c r="V156" s="84">
        <f t="shared" si="97"/>
        <v>100</v>
      </c>
      <c r="W156" s="50"/>
      <c r="X156" s="50"/>
      <c r="Y156" s="268"/>
      <c r="AA156" s="5" t="s">
        <v>10</v>
      </c>
      <c r="AB156" s="11">
        <v>10.63</v>
      </c>
      <c r="AC156" s="13">
        <v>10.24</v>
      </c>
      <c r="AD156" s="13">
        <v>10.039999999999999</v>
      </c>
      <c r="AE156" s="13">
        <v>8.7799999999999994</v>
      </c>
      <c r="AF156" s="13">
        <v>8.34</v>
      </c>
      <c r="AG156" s="13">
        <v>7.21</v>
      </c>
      <c r="AH156" s="13">
        <v>6.9</v>
      </c>
      <c r="AI156" s="13">
        <v>6.99</v>
      </c>
      <c r="AJ156" s="13">
        <v>5.65</v>
      </c>
      <c r="AK156" s="13">
        <v>5.46</v>
      </c>
      <c r="AL156" s="13">
        <v>5.45</v>
      </c>
      <c r="AM156" s="13">
        <v>5.16</v>
      </c>
      <c r="AN156" s="13">
        <v>4.7</v>
      </c>
      <c r="AO156" s="12">
        <v>4.46</v>
      </c>
      <c r="AP156" s="47">
        <v>100</v>
      </c>
      <c r="BI156" s="86">
        <f t="shared" si="98"/>
        <v>99.999999999999986</v>
      </c>
    </row>
    <row r="157" spans="1:61" ht="15.75" thickBot="1">
      <c r="A157" s="14" t="s">
        <v>11</v>
      </c>
      <c r="B157" s="50">
        <f t="shared" si="77"/>
        <v>8.2316775641651212</v>
      </c>
      <c r="C157" s="50">
        <f t="shared" si="78"/>
        <v>7.9877037181614128</v>
      </c>
      <c r="D157" s="50">
        <f t="shared" si="79"/>
        <v>7.7412901336976674</v>
      </c>
      <c r="E157" s="50">
        <f t="shared" si="80"/>
        <v>6.7605152727627598</v>
      </c>
      <c r="F157" s="50">
        <f t="shared" si="81"/>
        <v>6.4287108421977157</v>
      </c>
      <c r="G157" s="50">
        <f t="shared" si="82"/>
        <v>6.1554601346735627</v>
      </c>
      <c r="H157" s="50">
        <f t="shared" si="83"/>
        <v>5.7773006733678152</v>
      </c>
      <c r="I157" s="50">
        <f t="shared" si="84"/>
        <v>5.1649263198985063</v>
      </c>
      <c r="J157" s="50">
        <f t="shared" si="85"/>
        <v>4.4866790280081972</v>
      </c>
      <c r="K157" s="50">
        <f t="shared" si="86"/>
        <v>4.5013174587684199</v>
      </c>
      <c r="L157" s="50">
        <f t="shared" si="87"/>
        <v>4.2695423050648964</v>
      </c>
      <c r="M157" s="50">
        <f t="shared" si="88"/>
        <v>4.2500243973846006</v>
      </c>
      <c r="N157" s="50">
        <f t="shared" si="89"/>
        <v>3.6498487362154775</v>
      </c>
      <c r="O157" s="50">
        <f t="shared" si="90"/>
        <v>3.7108421977164046</v>
      </c>
      <c r="P157" s="51">
        <f t="shared" si="91"/>
        <v>3.713281936176442</v>
      </c>
      <c r="Q157" s="51">
        <f t="shared" si="92"/>
        <v>3.5595784131941053</v>
      </c>
      <c r="R157" s="51">
        <f t="shared" si="93"/>
        <v>3.6840050746559965</v>
      </c>
      <c r="S157" s="51">
        <f t="shared" si="94"/>
        <v>3.7059627207963306</v>
      </c>
      <c r="T157" s="51">
        <f t="shared" si="95"/>
        <v>3.6278910900751438</v>
      </c>
      <c r="U157" s="51">
        <f t="shared" si="96"/>
        <v>2.59344198301942</v>
      </c>
      <c r="V157" s="82">
        <f t="shared" si="97"/>
        <v>100</v>
      </c>
      <c r="W157" s="51"/>
      <c r="X157" s="51"/>
      <c r="Y157" s="269"/>
      <c r="AA157" s="31" t="s">
        <v>11</v>
      </c>
      <c r="AB157" s="22">
        <v>10.4</v>
      </c>
      <c r="AC157" s="21">
        <v>10.1</v>
      </c>
      <c r="AD157" s="21">
        <v>9.7799999999999994</v>
      </c>
      <c r="AE157" s="21">
        <v>8.5500000000000007</v>
      </c>
      <c r="AF157" s="21">
        <v>8.1300000000000008</v>
      </c>
      <c r="AG157" s="21">
        <v>7.78</v>
      </c>
      <c r="AH157" s="21">
        <v>7.3</v>
      </c>
      <c r="AI157" s="21">
        <v>6.53</v>
      </c>
      <c r="AJ157" s="21">
        <v>5.67</v>
      </c>
      <c r="AK157" s="21">
        <v>5.69</v>
      </c>
      <c r="AL157" s="21">
        <v>5.4</v>
      </c>
      <c r="AM157" s="21">
        <v>5.37</v>
      </c>
      <c r="AN157" s="24">
        <v>4.6100000000000003</v>
      </c>
      <c r="AO157" s="21">
        <v>4.6900000000000004</v>
      </c>
      <c r="AP157" s="47">
        <v>100</v>
      </c>
      <c r="BI157" s="86">
        <f t="shared" si="98"/>
        <v>100</v>
      </c>
    </row>
    <row r="158" spans="1:61" ht="15.75" thickBot="1">
      <c r="A158" s="5" t="s">
        <v>12</v>
      </c>
      <c r="B158" s="50">
        <f t="shared" si="77"/>
        <v>8.2077922077922079</v>
      </c>
      <c r="C158" s="50">
        <f t="shared" si="78"/>
        <v>7.7056277056277063</v>
      </c>
      <c r="D158" s="50">
        <f t="shared" si="79"/>
        <v>6.9090909090909092</v>
      </c>
      <c r="E158" s="50">
        <f t="shared" si="80"/>
        <v>6.5281385281385287</v>
      </c>
      <c r="F158" s="50">
        <f t="shared" si="81"/>
        <v>5.8528138528138527</v>
      </c>
      <c r="G158" s="50">
        <f t="shared" si="82"/>
        <v>5.8528138528138527</v>
      </c>
      <c r="H158" s="50">
        <f t="shared" si="83"/>
        <v>5.2467532467532472</v>
      </c>
      <c r="I158" s="50">
        <f t="shared" si="84"/>
        <v>4.883116883116883</v>
      </c>
      <c r="J158" s="50">
        <f t="shared" si="85"/>
        <v>4.5887445887445883</v>
      </c>
      <c r="K158" s="50">
        <f t="shared" si="86"/>
        <v>5.0043290043290041</v>
      </c>
      <c r="L158" s="50">
        <f t="shared" si="87"/>
        <v>4.5021645021645025</v>
      </c>
      <c r="M158" s="50">
        <f t="shared" si="88"/>
        <v>4.2597402597402603</v>
      </c>
      <c r="N158" s="50">
        <f t="shared" si="89"/>
        <v>3.7402597402597402</v>
      </c>
      <c r="O158" s="50">
        <f t="shared" si="90"/>
        <v>4.1731601731601735</v>
      </c>
      <c r="P158" s="50">
        <f t="shared" si="91"/>
        <v>4.1558441558441555</v>
      </c>
      <c r="Q158" s="50">
        <f t="shared" si="92"/>
        <v>4.1385281385281383</v>
      </c>
      <c r="R158" s="50">
        <f t="shared" si="93"/>
        <v>4.4155844155844157</v>
      </c>
      <c r="S158" s="50">
        <f t="shared" si="94"/>
        <v>3.9480519480519485</v>
      </c>
      <c r="T158" s="50">
        <f t="shared" si="95"/>
        <v>3.4805194805194803</v>
      </c>
      <c r="U158" s="50">
        <f t="shared" si="96"/>
        <v>2.4069264069264071</v>
      </c>
      <c r="V158" s="84">
        <f t="shared" si="97"/>
        <v>100</v>
      </c>
      <c r="W158" s="50"/>
      <c r="X158" s="50"/>
      <c r="Y158" s="268"/>
      <c r="AA158" s="5" t="s">
        <v>12</v>
      </c>
      <c r="AB158" s="11">
        <v>10.6</v>
      </c>
      <c r="AC158" s="13">
        <v>9.9499999999999993</v>
      </c>
      <c r="AD158" s="13">
        <v>8.92</v>
      </c>
      <c r="AE158" s="13">
        <v>8.43</v>
      </c>
      <c r="AF158" s="13">
        <v>7.56</v>
      </c>
      <c r="AG158" s="13">
        <v>7.56</v>
      </c>
      <c r="AH158" s="13">
        <v>6.77</v>
      </c>
      <c r="AI158" s="13">
        <v>6.3</v>
      </c>
      <c r="AJ158" s="13">
        <v>5.92</v>
      </c>
      <c r="AK158" s="13">
        <v>6.46</v>
      </c>
      <c r="AL158" s="13">
        <v>5.81</v>
      </c>
      <c r="AM158" s="13">
        <v>5.5</v>
      </c>
      <c r="AN158" s="12">
        <v>4.83</v>
      </c>
      <c r="AO158" s="13">
        <v>5.39</v>
      </c>
      <c r="AP158" s="47">
        <v>100</v>
      </c>
      <c r="BI158" s="86">
        <f t="shared" si="98"/>
        <v>100</v>
      </c>
    </row>
    <row r="159" spans="1:61" ht="15.75" thickBot="1">
      <c r="A159" s="5" t="s">
        <v>13</v>
      </c>
      <c r="B159" s="50">
        <f t="shared" si="77"/>
        <v>8.185053380782918</v>
      </c>
      <c r="C159" s="50">
        <f t="shared" si="78"/>
        <v>7.4733096085409247</v>
      </c>
      <c r="D159" s="50">
        <f t="shared" si="79"/>
        <v>7.8291814946619214</v>
      </c>
      <c r="E159" s="50">
        <f t="shared" si="80"/>
        <v>7.0462633451957304</v>
      </c>
      <c r="F159" s="50">
        <f t="shared" si="81"/>
        <v>6.1921708185053381</v>
      </c>
      <c r="G159" s="50">
        <f t="shared" si="82"/>
        <v>7.0462633451957304</v>
      </c>
      <c r="H159" s="50">
        <f t="shared" si="83"/>
        <v>6.1209964412811386</v>
      </c>
      <c r="I159" s="50">
        <f t="shared" si="84"/>
        <v>5.622775800711743</v>
      </c>
      <c r="J159" s="50">
        <f t="shared" si="85"/>
        <v>4.9822064056939501</v>
      </c>
      <c r="K159" s="50">
        <f t="shared" si="86"/>
        <v>5.2669039145907472</v>
      </c>
      <c r="L159" s="50">
        <f t="shared" si="87"/>
        <v>4.1992882562277583</v>
      </c>
      <c r="M159" s="50">
        <f t="shared" si="88"/>
        <v>3.4163701067615659</v>
      </c>
      <c r="N159" s="50">
        <f t="shared" si="89"/>
        <v>4.0569395017793592</v>
      </c>
      <c r="O159" s="50">
        <f t="shared" si="90"/>
        <v>3.2028469750889679</v>
      </c>
      <c r="P159" s="50">
        <f t="shared" si="91"/>
        <v>4.1992882562277583</v>
      </c>
      <c r="Q159" s="50">
        <f t="shared" si="92"/>
        <v>2.3487544483985765</v>
      </c>
      <c r="R159" s="50">
        <f t="shared" si="93"/>
        <v>3.1316725978647688</v>
      </c>
      <c r="S159" s="50">
        <f t="shared" si="94"/>
        <v>3.0604982206405693</v>
      </c>
      <c r="T159" s="50">
        <f t="shared" si="95"/>
        <v>3.5587188612099649</v>
      </c>
      <c r="U159" s="50">
        <f t="shared" si="96"/>
        <v>3.0604982206405693</v>
      </c>
      <c r="V159" s="84">
        <f t="shared" si="97"/>
        <v>100</v>
      </c>
      <c r="W159" s="50"/>
      <c r="X159" s="50"/>
      <c r="Y159" s="268"/>
      <c r="AA159" s="5" t="s">
        <v>13</v>
      </c>
      <c r="AB159" s="11">
        <v>10.15</v>
      </c>
      <c r="AC159" s="13">
        <v>9.27</v>
      </c>
      <c r="AD159" s="13">
        <v>9.7100000000000009</v>
      </c>
      <c r="AE159" s="13">
        <v>8.74</v>
      </c>
      <c r="AF159" s="13">
        <v>7.68</v>
      </c>
      <c r="AG159" s="13">
        <v>8.74</v>
      </c>
      <c r="AH159" s="13">
        <v>7.59</v>
      </c>
      <c r="AI159" s="13">
        <v>6.97</v>
      </c>
      <c r="AJ159" s="13">
        <v>6.18</v>
      </c>
      <c r="AK159" s="13">
        <v>6.53</v>
      </c>
      <c r="AL159" s="13">
        <v>5.21</v>
      </c>
      <c r="AM159" s="13">
        <v>4.24</v>
      </c>
      <c r="AN159" s="13">
        <v>5.03</v>
      </c>
      <c r="AO159" s="12">
        <v>3.97</v>
      </c>
      <c r="AP159" s="47">
        <v>100</v>
      </c>
      <c r="BI159" s="86">
        <f t="shared" si="98"/>
        <v>100</v>
      </c>
    </row>
    <row r="160" spans="1:61" ht="15.75" thickBot="1">
      <c r="A160" s="5" t="s">
        <v>14</v>
      </c>
      <c r="B160" s="50">
        <f t="shared" si="77"/>
        <v>8.2304526748971192</v>
      </c>
      <c r="C160" s="50">
        <f t="shared" si="78"/>
        <v>7.9835390946502063</v>
      </c>
      <c r="D160" s="50">
        <f t="shared" si="79"/>
        <v>6.8312757201646086</v>
      </c>
      <c r="E160" s="50">
        <f t="shared" si="80"/>
        <v>6.9958847736625511</v>
      </c>
      <c r="F160" s="50">
        <f t="shared" si="81"/>
        <v>5.6378600823045266</v>
      </c>
      <c r="G160" s="50">
        <f t="shared" si="82"/>
        <v>6.7489711934156382</v>
      </c>
      <c r="H160" s="50">
        <f t="shared" si="83"/>
        <v>5.6790123456790127</v>
      </c>
      <c r="I160" s="50">
        <f t="shared" si="84"/>
        <v>5.1440329218106999</v>
      </c>
      <c r="J160" s="50">
        <f t="shared" si="85"/>
        <v>4.6502057613168724</v>
      </c>
      <c r="K160" s="50">
        <f t="shared" si="86"/>
        <v>4.3621399176954734</v>
      </c>
      <c r="L160" s="50">
        <f t="shared" si="87"/>
        <v>4.9382716049382713</v>
      </c>
      <c r="M160" s="50">
        <f t="shared" si="88"/>
        <v>3.9094650205761319</v>
      </c>
      <c r="N160" s="50">
        <f t="shared" si="89"/>
        <v>3.2510288065843622</v>
      </c>
      <c r="O160" s="50">
        <f t="shared" si="90"/>
        <v>4.0329218106995883</v>
      </c>
      <c r="P160" s="50">
        <f t="shared" si="91"/>
        <v>3.7860082304526745</v>
      </c>
      <c r="Q160" s="50">
        <f t="shared" si="92"/>
        <v>3.9917695473251031</v>
      </c>
      <c r="R160" s="50">
        <f t="shared" si="93"/>
        <v>3.7037037037037033</v>
      </c>
      <c r="S160" s="50">
        <f t="shared" si="94"/>
        <v>3.5390946502057612</v>
      </c>
      <c r="T160" s="50">
        <f t="shared" si="95"/>
        <v>3.8271604938271606</v>
      </c>
      <c r="U160" s="50">
        <f t="shared" si="96"/>
        <v>2.7572016460905351</v>
      </c>
      <c r="V160" s="84">
        <f t="shared" si="97"/>
        <v>100</v>
      </c>
      <c r="W160" s="50"/>
      <c r="X160" s="50"/>
      <c r="Y160" s="268"/>
      <c r="AA160" s="5" t="s">
        <v>14</v>
      </c>
      <c r="AB160" s="11">
        <v>10.5</v>
      </c>
      <c r="AC160" s="13">
        <v>10.18</v>
      </c>
      <c r="AD160" s="13">
        <v>8.7100000000000009</v>
      </c>
      <c r="AE160" s="13">
        <v>8.92</v>
      </c>
      <c r="AF160" s="13">
        <v>7.19</v>
      </c>
      <c r="AG160" s="13">
        <v>8.61</v>
      </c>
      <c r="AH160" s="13">
        <v>7.24</v>
      </c>
      <c r="AI160" s="13">
        <v>6.56</v>
      </c>
      <c r="AJ160" s="13">
        <v>5.93</v>
      </c>
      <c r="AK160" s="13">
        <v>5.56</v>
      </c>
      <c r="AL160" s="13">
        <v>6.3</v>
      </c>
      <c r="AM160" s="13">
        <v>4.99</v>
      </c>
      <c r="AN160" s="12">
        <v>4.1500000000000004</v>
      </c>
      <c r="AO160" s="13">
        <v>5.14</v>
      </c>
      <c r="AP160" s="47">
        <v>100</v>
      </c>
      <c r="BI160" s="86">
        <f t="shared" si="98"/>
        <v>100.00000000000001</v>
      </c>
    </row>
    <row r="161" spans="1:61" ht="15.75" thickBot="1">
      <c r="A161" s="5" t="s">
        <v>15</v>
      </c>
      <c r="B161" s="50">
        <f t="shared" si="77"/>
        <v>7.825888266879927</v>
      </c>
      <c r="C161" s="50">
        <f t="shared" si="78"/>
        <v>8.0658060093682167</v>
      </c>
      <c r="D161" s="50">
        <f t="shared" si="79"/>
        <v>5.9865189078030383</v>
      </c>
      <c r="E161" s="50">
        <f t="shared" si="80"/>
        <v>6.7176967896721118</v>
      </c>
      <c r="F161" s="50">
        <f t="shared" si="81"/>
        <v>6.3064092311207594</v>
      </c>
      <c r="G161" s="50">
        <f t="shared" si="82"/>
        <v>5.9293956357820177</v>
      </c>
      <c r="H161" s="50">
        <f t="shared" si="83"/>
        <v>5.5409573860390724</v>
      </c>
      <c r="I161" s="50">
        <f t="shared" si="84"/>
        <v>5.3124642979549872</v>
      </c>
      <c r="J161" s="50">
        <f t="shared" si="85"/>
        <v>5.3695875699760078</v>
      </c>
      <c r="K161" s="50">
        <f t="shared" si="86"/>
        <v>4.8440534673826114</v>
      </c>
      <c r="L161" s="50">
        <f t="shared" si="87"/>
        <v>4.5470124528733002</v>
      </c>
      <c r="M161" s="50">
        <f t="shared" si="88"/>
        <v>4.1814235119387639</v>
      </c>
      <c r="N161" s="50">
        <f t="shared" si="89"/>
        <v>3.9872043870672913</v>
      </c>
      <c r="O161" s="50">
        <f t="shared" si="90"/>
        <v>3.9415057694504743</v>
      </c>
      <c r="P161" s="50">
        <f t="shared" si="91"/>
        <v>4.0329030046841083</v>
      </c>
      <c r="Q161" s="50">
        <f t="shared" si="92"/>
        <v>3.8386838798126357</v>
      </c>
      <c r="R161" s="50">
        <f t="shared" si="93"/>
        <v>3.8501085342168402</v>
      </c>
      <c r="S161" s="50">
        <f t="shared" si="94"/>
        <v>3.6330401005369586</v>
      </c>
      <c r="T161" s="50">
        <f t="shared" si="95"/>
        <v>3.2446018507940133</v>
      </c>
      <c r="U161" s="50">
        <f t="shared" si="96"/>
        <v>2.844738946646864</v>
      </c>
      <c r="V161" s="84">
        <f t="shared" si="97"/>
        <v>100</v>
      </c>
      <c r="W161" s="50"/>
      <c r="X161" s="50"/>
      <c r="Y161" s="268"/>
      <c r="AA161" s="5" t="s">
        <v>15</v>
      </c>
      <c r="AB161" s="13">
        <v>9.9600000000000009</v>
      </c>
      <c r="AC161" s="11">
        <v>10.27</v>
      </c>
      <c r="AD161" s="13">
        <v>7.62</v>
      </c>
      <c r="AE161" s="13">
        <v>8.5500000000000007</v>
      </c>
      <c r="AF161" s="13">
        <v>8.0299999999999994</v>
      </c>
      <c r="AG161" s="13">
        <v>7.55</v>
      </c>
      <c r="AH161" s="13">
        <v>7.05</v>
      </c>
      <c r="AI161" s="13">
        <v>6.76</v>
      </c>
      <c r="AJ161" s="13">
        <v>6.84</v>
      </c>
      <c r="AK161" s="13">
        <v>6.17</v>
      </c>
      <c r="AL161" s="13">
        <v>5.79</v>
      </c>
      <c r="AM161" s="13">
        <v>5.32</v>
      </c>
      <c r="AN161" s="13">
        <v>5.08</v>
      </c>
      <c r="AO161" s="12">
        <v>5.0199999999999996</v>
      </c>
      <c r="AP161" s="47">
        <v>100</v>
      </c>
      <c r="BI161" s="86">
        <f t="shared" si="98"/>
        <v>100</v>
      </c>
    </row>
    <row r="162" spans="1:61" ht="15.75" thickBot="1">
      <c r="A162" s="14" t="s">
        <v>16</v>
      </c>
      <c r="B162" s="50">
        <f t="shared" si="77"/>
        <v>8.0270108370092039</v>
      </c>
      <c r="C162" s="50">
        <f t="shared" si="78"/>
        <v>7.8963132385775747</v>
      </c>
      <c r="D162" s="50">
        <f t="shared" si="79"/>
        <v>6.5294341883134557</v>
      </c>
      <c r="E162" s="50">
        <f t="shared" si="80"/>
        <v>6.7200348526929146</v>
      </c>
      <c r="F162" s="50">
        <f t="shared" si="81"/>
        <v>6.0665468605347712</v>
      </c>
      <c r="G162" s="50">
        <f t="shared" si="82"/>
        <v>6.0992212601426781</v>
      </c>
      <c r="H162" s="50">
        <f t="shared" si="83"/>
        <v>5.5110820672003484</v>
      </c>
      <c r="I162" s="50">
        <f t="shared" si="84"/>
        <v>5.1788923378532923</v>
      </c>
      <c r="J162" s="50">
        <f t="shared" si="85"/>
        <v>4.9991831400098024</v>
      </c>
      <c r="K162" s="50">
        <f t="shared" si="86"/>
        <v>4.8630398083101891</v>
      </c>
      <c r="L162" s="50">
        <f t="shared" si="87"/>
        <v>4.5580787453030549</v>
      </c>
      <c r="M162" s="50">
        <f t="shared" si="88"/>
        <v>4.1115286173283234</v>
      </c>
      <c r="N162" s="50">
        <f t="shared" si="89"/>
        <v>3.8174590208571586</v>
      </c>
      <c r="O162" s="50">
        <f t="shared" si="90"/>
        <v>3.9699395523607253</v>
      </c>
      <c r="P162" s="51">
        <f t="shared" si="91"/>
        <v>4.0516255513804937</v>
      </c>
      <c r="Q162" s="51">
        <f t="shared" si="92"/>
        <v>3.8392419539290965</v>
      </c>
      <c r="R162" s="51">
        <f t="shared" si="93"/>
        <v>3.9536023525567718</v>
      </c>
      <c r="S162" s="51">
        <f t="shared" si="94"/>
        <v>3.67586995588956</v>
      </c>
      <c r="T162" s="51">
        <f t="shared" si="95"/>
        <v>3.4199204922942874</v>
      </c>
      <c r="U162" s="51">
        <f t="shared" si="96"/>
        <v>2.711975167456298</v>
      </c>
      <c r="V162" s="82">
        <f t="shared" si="97"/>
        <v>100</v>
      </c>
      <c r="W162" s="51"/>
      <c r="X162" s="51"/>
      <c r="Y162" s="269"/>
      <c r="AA162" s="31" t="s">
        <v>16</v>
      </c>
      <c r="AB162" s="22">
        <v>10.25</v>
      </c>
      <c r="AC162" s="21">
        <v>10.08</v>
      </c>
      <c r="AD162" s="21">
        <v>8.33</v>
      </c>
      <c r="AE162" s="21">
        <v>8.58</v>
      </c>
      <c r="AF162" s="21">
        <v>7.74</v>
      </c>
      <c r="AG162" s="21">
        <v>7.78</v>
      </c>
      <c r="AH162" s="21">
        <v>7.03</v>
      </c>
      <c r="AI162" s="21">
        <v>6.61</v>
      </c>
      <c r="AJ162" s="21">
        <v>6.38</v>
      </c>
      <c r="AK162" s="21">
        <v>6.21</v>
      </c>
      <c r="AL162" s="21">
        <v>5.82</v>
      </c>
      <c r="AM162" s="21">
        <v>5.25</v>
      </c>
      <c r="AN162" s="24">
        <v>4.87</v>
      </c>
      <c r="AO162" s="21">
        <v>5.07</v>
      </c>
      <c r="AP162" s="47">
        <v>100</v>
      </c>
      <c r="BI162" s="86">
        <f t="shared" si="98"/>
        <v>99.999999999999986</v>
      </c>
    </row>
    <row r="163" spans="1:61" ht="15.75" thickBot="1">
      <c r="A163" s="5" t="s">
        <v>17</v>
      </c>
      <c r="B163" s="50">
        <f t="shared" si="77"/>
        <v>7.8269824922760041</v>
      </c>
      <c r="C163" s="50">
        <f t="shared" si="78"/>
        <v>8.4963954685890837</v>
      </c>
      <c r="D163" s="50">
        <f t="shared" si="79"/>
        <v>7.2090628218331618</v>
      </c>
      <c r="E163" s="50">
        <f t="shared" si="80"/>
        <v>6.7456230690010308</v>
      </c>
      <c r="F163" s="50">
        <f t="shared" si="81"/>
        <v>5.8702368692070035</v>
      </c>
      <c r="G163" s="50">
        <f t="shared" si="82"/>
        <v>7.7754891864057676</v>
      </c>
      <c r="H163" s="50">
        <f t="shared" si="83"/>
        <v>5.5612770339855819</v>
      </c>
      <c r="I163" s="50">
        <f t="shared" si="84"/>
        <v>4.5829042224510816</v>
      </c>
      <c r="J163" s="50">
        <f t="shared" si="85"/>
        <v>4.5829042224510816</v>
      </c>
      <c r="K163" s="50">
        <f t="shared" si="86"/>
        <v>4.0164778578784759</v>
      </c>
      <c r="L163" s="50">
        <f t="shared" si="87"/>
        <v>4.0164778578784759</v>
      </c>
      <c r="M163" s="50">
        <f t="shared" si="88"/>
        <v>4.4284243048403704</v>
      </c>
      <c r="N163" s="50">
        <f t="shared" si="89"/>
        <v>3.4500514933058701</v>
      </c>
      <c r="O163" s="50">
        <f t="shared" si="90"/>
        <v>3.7075180226570548</v>
      </c>
      <c r="P163" s="50">
        <f t="shared" si="91"/>
        <v>3.964984552008239</v>
      </c>
      <c r="Q163" s="50">
        <f t="shared" si="92"/>
        <v>3.8619979402677656</v>
      </c>
      <c r="R163" s="50">
        <f t="shared" si="93"/>
        <v>3.3985581874356332</v>
      </c>
      <c r="S163" s="50">
        <f t="shared" si="94"/>
        <v>3.7590113285272917</v>
      </c>
      <c r="T163" s="50">
        <f t="shared" si="95"/>
        <v>3.8619979402677656</v>
      </c>
      <c r="U163" s="50">
        <f t="shared" si="96"/>
        <v>2.8836251287332648</v>
      </c>
      <c r="V163" s="84">
        <f t="shared" si="97"/>
        <v>100</v>
      </c>
      <c r="W163" s="50"/>
      <c r="X163" s="50"/>
      <c r="Y163" s="268"/>
      <c r="AA163" s="5" t="s">
        <v>17</v>
      </c>
      <c r="AB163" s="13">
        <v>10</v>
      </c>
      <c r="AC163" s="11">
        <v>10.86</v>
      </c>
      <c r="AD163" s="13">
        <v>9.2100000000000009</v>
      </c>
      <c r="AE163" s="13">
        <v>8.6199999999999992</v>
      </c>
      <c r="AF163" s="13">
        <v>7.5</v>
      </c>
      <c r="AG163" s="13">
        <v>9.93</v>
      </c>
      <c r="AH163" s="13">
        <v>7.11</v>
      </c>
      <c r="AI163" s="13">
        <v>5.86</v>
      </c>
      <c r="AJ163" s="13">
        <v>5.86</v>
      </c>
      <c r="AK163" s="13">
        <v>5.13</v>
      </c>
      <c r="AL163" s="13">
        <v>5.13</v>
      </c>
      <c r="AM163" s="13">
        <v>5.66</v>
      </c>
      <c r="AN163" s="12">
        <v>4.41</v>
      </c>
      <c r="AO163" s="13">
        <v>4.74</v>
      </c>
      <c r="AP163" s="47">
        <v>100</v>
      </c>
      <c r="BI163" s="86">
        <f t="shared" si="98"/>
        <v>100.00000000000003</v>
      </c>
    </row>
    <row r="164" spans="1:61" ht="15.75" thickBot="1">
      <c r="A164" s="5" t="s">
        <v>18</v>
      </c>
      <c r="B164" s="50">
        <f t="shared" si="77"/>
        <v>6.7833698030634579</v>
      </c>
      <c r="C164" s="50">
        <f t="shared" si="78"/>
        <v>5.9080962800875279</v>
      </c>
      <c r="D164" s="50">
        <f t="shared" si="79"/>
        <v>7.8774617067833699</v>
      </c>
      <c r="E164" s="50">
        <f t="shared" si="80"/>
        <v>4.3763676148796495</v>
      </c>
      <c r="F164" s="50">
        <f t="shared" si="81"/>
        <v>5.6892778993435451</v>
      </c>
      <c r="G164" s="50">
        <f t="shared" si="82"/>
        <v>6.1269146608315097</v>
      </c>
      <c r="H164" s="50">
        <f t="shared" si="83"/>
        <v>3.5010940919037199</v>
      </c>
      <c r="I164" s="50">
        <f t="shared" si="84"/>
        <v>5.6892778993435451</v>
      </c>
      <c r="J164" s="50">
        <f t="shared" si="85"/>
        <v>3.9387308533916849</v>
      </c>
      <c r="K164" s="50">
        <f t="shared" si="86"/>
        <v>5.9080962800875279</v>
      </c>
      <c r="L164" s="50">
        <f t="shared" si="87"/>
        <v>3.9387308533916849</v>
      </c>
      <c r="M164" s="50">
        <f t="shared" si="88"/>
        <v>3.7199124726477026</v>
      </c>
      <c r="N164" s="50">
        <f t="shared" si="89"/>
        <v>4.814004376367615</v>
      </c>
      <c r="O164" s="50">
        <f t="shared" si="90"/>
        <v>5.4704595185995624</v>
      </c>
      <c r="P164" s="50">
        <f t="shared" si="91"/>
        <v>4.5951859956236323</v>
      </c>
      <c r="Q164" s="50">
        <f t="shared" si="92"/>
        <v>3.2822757111597372</v>
      </c>
      <c r="R164" s="50">
        <f t="shared" si="93"/>
        <v>5.9080962800875279</v>
      </c>
      <c r="S164" s="50">
        <f t="shared" si="94"/>
        <v>2.6258205689277898</v>
      </c>
      <c r="T164" s="50">
        <f t="shared" si="95"/>
        <v>4.5951859956236323</v>
      </c>
      <c r="U164" s="50">
        <f t="shared" si="96"/>
        <v>5.2516411378555796</v>
      </c>
      <c r="V164" s="84">
        <f t="shared" si="97"/>
        <v>100</v>
      </c>
      <c r="W164" s="50"/>
      <c r="X164" s="50"/>
      <c r="Y164" s="268"/>
      <c r="AA164" s="5" t="s">
        <v>18</v>
      </c>
      <c r="AB164" s="13">
        <v>9.1999999999999993</v>
      </c>
      <c r="AC164" s="13">
        <v>8.01</v>
      </c>
      <c r="AD164" s="11">
        <v>10.68</v>
      </c>
      <c r="AE164" s="13">
        <v>5.93</v>
      </c>
      <c r="AF164" s="13">
        <v>7.72</v>
      </c>
      <c r="AG164" s="13">
        <v>8.31</v>
      </c>
      <c r="AH164" s="12">
        <v>4.75</v>
      </c>
      <c r="AI164" s="13">
        <v>7.72</v>
      </c>
      <c r="AJ164" s="13">
        <v>5.34</v>
      </c>
      <c r="AK164" s="13">
        <v>8.01</v>
      </c>
      <c r="AL164" s="13">
        <v>5.34</v>
      </c>
      <c r="AM164" s="13">
        <v>5.04</v>
      </c>
      <c r="AN164" s="13">
        <v>6.53</v>
      </c>
      <c r="AO164" s="13">
        <v>7.42</v>
      </c>
      <c r="AP164" s="47">
        <v>100</v>
      </c>
      <c r="BI164" s="86">
        <f t="shared" si="98"/>
        <v>100.00000000000003</v>
      </c>
    </row>
    <row r="165" spans="1:61" ht="15.75" thickBot="1">
      <c r="A165" s="5" t="s">
        <v>19</v>
      </c>
      <c r="B165" s="50">
        <f t="shared" si="77"/>
        <v>6.2670831706364698</v>
      </c>
      <c r="C165" s="50">
        <f t="shared" si="78"/>
        <v>5.8180398281921129</v>
      </c>
      <c r="D165" s="50">
        <f t="shared" si="79"/>
        <v>6.6380320187426793</v>
      </c>
      <c r="E165" s="50">
        <f t="shared" si="80"/>
        <v>6.8332682545880514</v>
      </c>
      <c r="F165" s="50">
        <f t="shared" si="81"/>
        <v>6.4232721593127682</v>
      </c>
      <c r="G165" s="50">
        <f t="shared" si="82"/>
        <v>5.6813744631003509</v>
      </c>
      <c r="H165" s="50">
        <f t="shared" si="83"/>
        <v>5.5837563451776653</v>
      </c>
      <c r="I165" s="50">
        <f t="shared" si="84"/>
        <v>5.8180398281921129</v>
      </c>
      <c r="J165" s="50">
        <f t="shared" si="85"/>
        <v>5.1932838734869184</v>
      </c>
      <c r="K165" s="50">
        <f t="shared" si="86"/>
        <v>4.5880515423662631</v>
      </c>
      <c r="L165" s="50">
        <f t="shared" si="87"/>
        <v>4.5294806716126512</v>
      </c>
      <c r="M165" s="50">
        <f t="shared" si="88"/>
        <v>4.4709098008590393</v>
      </c>
      <c r="N165" s="50">
        <f t="shared" si="89"/>
        <v>4.1585318235064426</v>
      </c>
      <c r="O165" s="50">
        <f t="shared" si="90"/>
        <v>4.0609137055837561</v>
      </c>
      <c r="P165" s="50">
        <f t="shared" si="91"/>
        <v>4.1975790706755172</v>
      </c>
      <c r="Q165" s="50">
        <f t="shared" si="92"/>
        <v>4.0609137055837561</v>
      </c>
      <c r="R165" s="50">
        <f t="shared" si="93"/>
        <v>4.5880515423662631</v>
      </c>
      <c r="S165" s="50">
        <f t="shared" si="94"/>
        <v>3.7680593518156966</v>
      </c>
      <c r="T165" s="50">
        <f t="shared" si="95"/>
        <v>4.0023428348301442</v>
      </c>
      <c r="U165" s="50">
        <f t="shared" si="96"/>
        <v>3.3190160093713397</v>
      </c>
      <c r="V165" s="84">
        <f t="shared" si="97"/>
        <v>100</v>
      </c>
      <c r="W165" s="50"/>
      <c r="X165" s="50"/>
      <c r="Y165" s="268"/>
      <c r="AA165" s="5" t="s">
        <v>19</v>
      </c>
      <c r="AB165" s="13">
        <v>8.24</v>
      </c>
      <c r="AC165" s="13">
        <v>7.65</v>
      </c>
      <c r="AD165" s="13">
        <v>8.73</v>
      </c>
      <c r="AE165" s="11">
        <v>8.98</v>
      </c>
      <c r="AF165" s="13">
        <v>8.44</v>
      </c>
      <c r="AG165" s="13">
        <v>7.47</v>
      </c>
      <c r="AH165" s="13">
        <v>7.34</v>
      </c>
      <c r="AI165" s="13">
        <v>7.65</v>
      </c>
      <c r="AJ165" s="13">
        <v>6.83</v>
      </c>
      <c r="AK165" s="13">
        <v>6.03</v>
      </c>
      <c r="AL165" s="13">
        <v>5.95</v>
      </c>
      <c r="AM165" s="13">
        <v>5.88</v>
      </c>
      <c r="AN165" s="13">
        <v>5.47</v>
      </c>
      <c r="AO165" s="12">
        <v>5.34</v>
      </c>
      <c r="AP165" s="47">
        <v>100</v>
      </c>
      <c r="BI165" s="86">
        <f t="shared" si="98"/>
        <v>99.999999999999986</v>
      </c>
    </row>
    <row r="166" spans="1:61" ht="15.75" thickBot="1">
      <c r="A166" s="5" t="s">
        <v>20</v>
      </c>
      <c r="B166" s="50">
        <f t="shared" si="77"/>
        <v>6.9958098014210242</v>
      </c>
      <c r="C166" s="50">
        <f t="shared" si="78"/>
        <v>6.9958098014210242</v>
      </c>
      <c r="D166" s="50">
        <f t="shared" si="79"/>
        <v>7.1233375842594278</v>
      </c>
      <c r="E166" s="50">
        <f t="shared" si="80"/>
        <v>6.9593732920386229</v>
      </c>
      <c r="F166" s="50">
        <f t="shared" si="81"/>
        <v>6.7771907451266173</v>
      </c>
      <c r="G166" s="50">
        <f t="shared" si="82"/>
        <v>6.7225359810530154</v>
      </c>
      <c r="H166" s="50">
        <f t="shared" si="83"/>
        <v>5.9755875387137909</v>
      </c>
      <c r="I166" s="50">
        <f t="shared" si="84"/>
        <v>5.5565676808161779</v>
      </c>
      <c r="J166" s="50">
        <f t="shared" si="85"/>
        <v>4.827837493168154</v>
      </c>
      <c r="K166" s="50">
        <f t="shared" si="86"/>
        <v>4.827837493168154</v>
      </c>
      <c r="L166" s="50">
        <f t="shared" si="87"/>
        <v>4.4270358899617417</v>
      </c>
      <c r="M166" s="50">
        <f t="shared" si="88"/>
        <v>4.2266350883585355</v>
      </c>
      <c r="N166" s="50">
        <f t="shared" si="89"/>
        <v>3.8987065039169244</v>
      </c>
      <c r="O166" s="50">
        <f t="shared" si="90"/>
        <v>3.8076152304609221</v>
      </c>
      <c r="P166" s="50">
        <f t="shared" si="91"/>
        <v>3.9169247586081251</v>
      </c>
      <c r="Q166" s="50">
        <f t="shared" si="92"/>
        <v>4.1355438149025323</v>
      </c>
      <c r="R166" s="50">
        <f t="shared" si="93"/>
        <v>3.8258334851521227</v>
      </c>
      <c r="S166" s="50">
        <f t="shared" si="94"/>
        <v>3.0424485334304974</v>
      </c>
      <c r="T166" s="50">
        <f t="shared" si="95"/>
        <v>3.3157223537985061</v>
      </c>
      <c r="U166" s="50">
        <f t="shared" si="96"/>
        <v>2.6416469302240846</v>
      </c>
      <c r="V166" s="84">
        <f t="shared" si="97"/>
        <v>100</v>
      </c>
      <c r="W166" s="50"/>
      <c r="X166" s="50"/>
      <c r="Y166" s="268"/>
      <c r="AA166" s="5" t="s">
        <v>20</v>
      </c>
      <c r="AB166" s="13">
        <v>8.84</v>
      </c>
      <c r="AC166" s="13">
        <v>8.84</v>
      </c>
      <c r="AD166" s="11">
        <v>9</v>
      </c>
      <c r="AE166" s="13">
        <v>8.8000000000000007</v>
      </c>
      <c r="AF166" s="13">
        <v>8.57</v>
      </c>
      <c r="AG166" s="13">
        <v>8.5</v>
      </c>
      <c r="AH166" s="13">
        <v>7.55</v>
      </c>
      <c r="AI166" s="13">
        <v>7.02</v>
      </c>
      <c r="AJ166" s="13">
        <v>6.1</v>
      </c>
      <c r="AK166" s="13">
        <v>6.1</v>
      </c>
      <c r="AL166" s="13">
        <v>5.6</v>
      </c>
      <c r="AM166" s="13">
        <v>5.34</v>
      </c>
      <c r="AN166" s="13">
        <v>4.93</v>
      </c>
      <c r="AO166" s="12">
        <v>4.8099999999999996</v>
      </c>
      <c r="AP166" s="47">
        <v>100</v>
      </c>
      <c r="BI166" s="86">
        <f t="shared" si="98"/>
        <v>100</v>
      </c>
    </row>
    <row r="167" spans="1:61" ht="15.75" thickBot="1">
      <c r="A167" s="5" t="s">
        <v>21</v>
      </c>
      <c r="B167" s="50">
        <f t="shared" si="77"/>
        <v>6.973684210526315</v>
      </c>
      <c r="C167" s="50">
        <f t="shared" si="78"/>
        <v>6.7105263157894735</v>
      </c>
      <c r="D167" s="50">
        <f t="shared" si="79"/>
        <v>6.0526315789473681</v>
      </c>
      <c r="E167" s="50">
        <f t="shared" si="80"/>
        <v>4.8684210526315788</v>
      </c>
      <c r="F167" s="50">
        <f t="shared" si="81"/>
        <v>6.7105263157894735</v>
      </c>
      <c r="G167" s="50">
        <f t="shared" si="82"/>
        <v>6.973684210526315</v>
      </c>
      <c r="H167" s="50">
        <f t="shared" si="83"/>
        <v>4.2105263157894735</v>
      </c>
      <c r="I167" s="50">
        <f t="shared" si="84"/>
        <v>3.9473684210526314</v>
      </c>
      <c r="J167" s="50">
        <f t="shared" si="85"/>
        <v>5.3947368421052637</v>
      </c>
      <c r="K167" s="50">
        <f t="shared" si="86"/>
        <v>5.9210526315789469</v>
      </c>
      <c r="L167" s="50">
        <f t="shared" si="87"/>
        <v>4.0789473684210531</v>
      </c>
      <c r="M167" s="50">
        <f t="shared" si="88"/>
        <v>5.5263157894736841</v>
      </c>
      <c r="N167" s="50">
        <f t="shared" si="89"/>
        <v>2.6315789473684208</v>
      </c>
      <c r="O167" s="50">
        <f t="shared" si="90"/>
        <v>5.1315789473684212</v>
      </c>
      <c r="P167" s="50">
        <f t="shared" si="91"/>
        <v>5.2631578947368416</v>
      </c>
      <c r="Q167" s="50">
        <f t="shared" si="92"/>
        <v>5.2631578947368416</v>
      </c>
      <c r="R167" s="50">
        <f t="shared" si="93"/>
        <v>3.8157894736842106</v>
      </c>
      <c r="S167" s="50">
        <f t="shared" si="94"/>
        <v>4.7368421052631584</v>
      </c>
      <c r="T167" s="50">
        <f t="shared" si="95"/>
        <v>3.4210526315789478</v>
      </c>
      <c r="U167" s="50">
        <f t="shared" si="96"/>
        <v>2.3684210526315792</v>
      </c>
      <c r="V167" s="84">
        <f t="shared" si="97"/>
        <v>100</v>
      </c>
      <c r="W167" s="50"/>
      <c r="X167" s="50"/>
      <c r="Y167" s="268"/>
      <c r="AA167" s="5" t="s">
        <v>21</v>
      </c>
      <c r="AB167" s="13">
        <v>9.2799999999999994</v>
      </c>
      <c r="AC167" s="13">
        <v>8.93</v>
      </c>
      <c r="AD167" s="13">
        <v>8.06</v>
      </c>
      <c r="AE167" s="13">
        <v>6.48</v>
      </c>
      <c r="AF167" s="13">
        <v>8.93</v>
      </c>
      <c r="AG167" s="11">
        <v>9.2799999999999994</v>
      </c>
      <c r="AH167" s="13">
        <v>5.6</v>
      </c>
      <c r="AI167" s="13">
        <v>5.25</v>
      </c>
      <c r="AJ167" s="13">
        <v>7.18</v>
      </c>
      <c r="AK167" s="13">
        <v>7.88</v>
      </c>
      <c r="AL167" s="13">
        <v>5.43</v>
      </c>
      <c r="AM167" s="13">
        <v>7.36</v>
      </c>
      <c r="AN167" s="12">
        <v>3.5</v>
      </c>
      <c r="AO167" s="13">
        <v>6.83</v>
      </c>
      <c r="AP167" s="47">
        <v>100</v>
      </c>
      <c r="BI167" s="86">
        <f t="shared" si="98"/>
        <v>99.999999999999986</v>
      </c>
    </row>
    <row r="168" spans="1:61" ht="15.75" thickBot="1">
      <c r="A168" s="5" t="s">
        <v>22</v>
      </c>
      <c r="B168" s="50">
        <f t="shared" si="77"/>
        <v>6.1360604713205866</v>
      </c>
      <c r="C168" s="50">
        <f t="shared" si="78"/>
        <v>6.6251667407736772</v>
      </c>
      <c r="D168" s="50">
        <f t="shared" si="79"/>
        <v>6.3583815028901727</v>
      </c>
      <c r="E168" s="50">
        <f t="shared" si="80"/>
        <v>5.869275233437083</v>
      </c>
      <c r="F168" s="50">
        <f t="shared" si="81"/>
        <v>6.2694530902623393</v>
      </c>
      <c r="G168" s="50">
        <f t="shared" si="82"/>
        <v>6.8030235660293465</v>
      </c>
      <c r="H168" s="50">
        <f t="shared" si="83"/>
        <v>5.1578479324144064</v>
      </c>
      <c r="I168" s="50">
        <f t="shared" si="84"/>
        <v>4.7132058692752334</v>
      </c>
      <c r="J168" s="50">
        <f t="shared" si="85"/>
        <v>5.2912405513561582</v>
      </c>
      <c r="K168" s="50">
        <f t="shared" si="86"/>
        <v>5.6024899955535794</v>
      </c>
      <c r="L168" s="50">
        <f t="shared" si="87"/>
        <v>3.9573143619386393</v>
      </c>
      <c r="M168" s="50">
        <f t="shared" si="88"/>
        <v>4.9355269008448204</v>
      </c>
      <c r="N168" s="50">
        <f t="shared" si="89"/>
        <v>3.9128501556247217</v>
      </c>
      <c r="O168" s="50">
        <f t="shared" si="90"/>
        <v>3.9573143619386393</v>
      </c>
      <c r="P168" s="50">
        <f t="shared" si="91"/>
        <v>3.9128501556247217</v>
      </c>
      <c r="Q168" s="50">
        <f t="shared" si="92"/>
        <v>4.3574922187638947</v>
      </c>
      <c r="R168" s="50">
        <f t="shared" si="93"/>
        <v>4.1796353935082253</v>
      </c>
      <c r="S168" s="50">
        <f t="shared" si="94"/>
        <v>5.202312138728324</v>
      </c>
      <c r="T168" s="50">
        <f t="shared" si="95"/>
        <v>4.2240995998221429</v>
      </c>
      <c r="U168" s="50">
        <f t="shared" si="96"/>
        <v>2.5344597598932856</v>
      </c>
      <c r="V168" s="84">
        <f t="shared" si="97"/>
        <v>100</v>
      </c>
      <c r="W168" s="50"/>
      <c r="X168" s="50"/>
      <c r="Y168" s="268"/>
      <c r="AA168" s="5" t="s">
        <v>22</v>
      </c>
      <c r="AB168" s="13">
        <v>8.1199999999999992</v>
      </c>
      <c r="AC168" s="13">
        <v>8.76</v>
      </c>
      <c r="AD168" s="13">
        <v>8.41</v>
      </c>
      <c r="AE168" s="13">
        <v>7.76</v>
      </c>
      <c r="AF168" s="13">
        <v>8.2899999999999991</v>
      </c>
      <c r="AG168" s="11">
        <v>9</v>
      </c>
      <c r="AH168" s="13">
        <v>6.82</v>
      </c>
      <c r="AI168" s="13">
        <v>6.24</v>
      </c>
      <c r="AJ168" s="13">
        <v>7</v>
      </c>
      <c r="AK168" s="13">
        <v>7.41</v>
      </c>
      <c r="AL168" s="13">
        <v>5.24</v>
      </c>
      <c r="AM168" s="13">
        <v>6.53</v>
      </c>
      <c r="AN168" s="12">
        <v>5.18</v>
      </c>
      <c r="AO168" s="13">
        <v>5.24</v>
      </c>
      <c r="AP168" s="47">
        <v>100</v>
      </c>
      <c r="BI168" s="86">
        <f t="shared" si="98"/>
        <v>100.00000000000001</v>
      </c>
    </row>
    <row r="169" spans="1:61" ht="15.75" thickBot="1">
      <c r="A169" s="5" t="s">
        <v>23</v>
      </c>
      <c r="B169" s="50">
        <f t="shared" si="77"/>
        <v>6.3440655362926268</v>
      </c>
      <c r="C169" s="50">
        <f t="shared" si="78"/>
        <v>6.915602971994665</v>
      </c>
      <c r="D169" s="50">
        <f t="shared" si="79"/>
        <v>6.0011430748714041</v>
      </c>
      <c r="E169" s="50">
        <f t="shared" si="80"/>
        <v>6.5917317584301776</v>
      </c>
      <c r="F169" s="50">
        <f t="shared" si="81"/>
        <v>6.5345780148599735</v>
      </c>
      <c r="G169" s="50">
        <f t="shared" si="82"/>
        <v>6.4202705277195653</v>
      </c>
      <c r="H169" s="50">
        <f t="shared" si="83"/>
        <v>5.9439893313012</v>
      </c>
      <c r="I169" s="50">
        <f t="shared" si="84"/>
        <v>6.2678605448656892</v>
      </c>
      <c r="J169" s="50">
        <f t="shared" si="85"/>
        <v>5.7344256048771189</v>
      </c>
      <c r="K169" s="50">
        <f t="shared" si="86"/>
        <v>4.9533244427510006</v>
      </c>
      <c r="L169" s="50">
        <f t="shared" si="87"/>
        <v>4.7056582206134507</v>
      </c>
      <c r="M169" s="50">
        <f t="shared" si="88"/>
        <v>4.0198132977710044</v>
      </c>
      <c r="N169" s="50">
        <f t="shared" si="89"/>
        <v>4.3627357591922271</v>
      </c>
      <c r="O169" s="50">
        <f t="shared" si="90"/>
        <v>3.6578395884930464</v>
      </c>
      <c r="P169" s="50">
        <f t="shared" si="91"/>
        <v>4.0198132977710044</v>
      </c>
      <c r="Q169" s="50">
        <f t="shared" si="92"/>
        <v>3.4101733663554965</v>
      </c>
      <c r="R169" s="50">
        <f t="shared" si="93"/>
        <v>3.7530958277767192</v>
      </c>
      <c r="S169" s="50">
        <f t="shared" si="94"/>
        <v>3.7149933320632504</v>
      </c>
      <c r="T169" s="50">
        <f t="shared" si="95"/>
        <v>3.6959420842065152</v>
      </c>
      <c r="U169" s="50">
        <f t="shared" si="96"/>
        <v>2.9529434177938652</v>
      </c>
      <c r="V169" s="84">
        <f t="shared" si="97"/>
        <v>100</v>
      </c>
      <c r="W169" s="50"/>
      <c r="X169" s="50"/>
      <c r="Y169" s="268"/>
      <c r="AA169" s="5" t="s">
        <v>23</v>
      </c>
      <c r="AB169" s="13">
        <v>8.09</v>
      </c>
      <c r="AC169" s="13">
        <v>8.81</v>
      </c>
      <c r="AD169" s="13">
        <v>7.65</v>
      </c>
      <c r="AE169" s="13">
        <v>8.4</v>
      </c>
      <c r="AF169" s="13">
        <v>8.33</v>
      </c>
      <c r="AG169" s="11">
        <v>8.18</v>
      </c>
      <c r="AH169" s="13">
        <v>7.58</v>
      </c>
      <c r="AI169" s="13">
        <v>7.99</v>
      </c>
      <c r="AJ169" s="13">
        <v>7.31</v>
      </c>
      <c r="AK169" s="13">
        <v>6.31</v>
      </c>
      <c r="AL169" s="13">
        <v>6</v>
      </c>
      <c r="AM169" s="13">
        <v>5.12</v>
      </c>
      <c r="AN169" s="13">
        <v>5.56</v>
      </c>
      <c r="AO169" s="12">
        <v>4.66</v>
      </c>
      <c r="AP169" s="47">
        <v>100</v>
      </c>
      <c r="BI169" s="86">
        <f t="shared" si="98"/>
        <v>100.00000000000001</v>
      </c>
    </row>
    <row r="170" spans="1:61" ht="15.75" thickBot="1">
      <c r="A170" s="5" t="s">
        <v>24</v>
      </c>
      <c r="B170" s="50">
        <f t="shared" si="77"/>
        <v>8.3014048531289912</v>
      </c>
      <c r="C170" s="50">
        <f t="shared" si="78"/>
        <v>7.2796934865900385</v>
      </c>
      <c r="D170" s="50">
        <f t="shared" si="79"/>
        <v>6.215410813111963</v>
      </c>
      <c r="E170" s="50">
        <f t="shared" si="80"/>
        <v>6.1728395061728394</v>
      </c>
      <c r="F170" s="50">
        <f t="shared" si="81"/>
        <v>6.215410813111963</v>
      </c>
      <c r="G170" s="50">
        <f t="shared" si="82"/>
        <v>6.5134099616858236</v>
      </c>
      <c r="H170" s="50">
        <f t="shared" si="83"/>
        <v>5.9599829714772241</v>
      </c>
      <c r="I170" s="50">
        <f t="shared" si="84"/>
        <v>4.8105576841209023</v>
      </c>
      <c r="J170" s="50">
        <f t="shared" si="85"/>
        <v>4.980842911877394</v>
      </c>
      <c r="K170" s="50">
        <f t="shared" si="86"/>
        <v>4.1294167730949338</v>
      </c>
      <c r="L170" s="50">
        <f t="shared" si="87"/>
        <v>3.8739889314601954</v>
      </c>
      <c r="M170" s="50">
        <f t="shared" si="88"/>
        <v>3.8314176245210727</v>
      </c>
      <c r="N170" s="50">
        <f t="shared" si="89"/>
        <v>4.7254150702426561</v>
      </c>
      <c r="O170" s="50">
        <f t="shared" si="90"/>
        <v>3.8739889314601954</v>
      </c>
      <c r="P170" s="50">
        <f t="shared" si="91"/>
        <v>4.3848446147296727</v>
      </c>
      <c r="Q170" s="50">
        <f t="shared" si="92"/>
        <v>4.2145593869731801</v>
      </c>
      <c r="R170" s="50">
        <f t="shared" si="93"/>
        <v>3.5759897828863343</v>
      </c>
      <c r="S170" s="50">
        <f t="shared" si="94"/>
        <v>4.2145593869731801</v>
      </c>
      <c r="T170" s="50">
        <f t="shared" si="95"/>
        <v>2.9374201787994889</v>
      </c>
      <c r="U170" s="50">
        <f t="shared" si="96"/>
        <v>3.7888463175819496</v>
      </c>
      <c r="V170" s="84">
        <f t="shared" si="97"/>
        <v>100</v>
      </c>
      <c r="W170" s="50"/>
      <c r="X170" s="50"/>
      <c r="Y170" s="268"/>
      <c r="AA170" s="5" t="s">
        <v>24</v>
      </c>
      <c r="AB170" s="11">
        <v>10.8</v>
      </c>
      <c r="AC170" s="13">
        <v>9.4700000000000006</v>
      </c>
      <c r="AD170" s="13">
        <v>8.08</v>
      </c>
      <c r="AE170" s="13">
        <v>8.0299999999999994</v>
      </c>
      <c r="AF170" s="13">
        <v>8.08</v>
      </c>
      <c r="AG170" s="13">
        <v>8.4700000000000006</v>
      </c>
      <c r="AH170" s="13">
        <v>7.75</v>
      </c>
      <c r="AI170" s="13">
        <v>6.26</v>
      </c>
      <c r="AJ170" s="13">
        <v>6.48</v>
      </c>
      <c r="AK170" s="13">
        <v>5.37</v>
      </c>
      <c r="AL170" s="13">
        <v>5.04</v>
      </c>
      <c r="AM170" s="12">
        <v>4.9800000000000004</v>
      </c>
      <c r="AN170" s="13">
        <v>6.15</v>
      </c>
      <c r="AO170" s="13">
        <v>5.04</v>
      </c>
      <c r="AP170" s="47">
        <v>100</v>
      </c>
      <c r="BI170" s="86">
        <f t="shared" si="98"/>
        <v>99.999999999999972</v>
      </c>
    </row>
    <row r="171" spans="1:61" ht="18" customHeight="1" thickBot="1">
      <c r="A171" s="17" t="s">
        <v>25</v>
      </c>
      <c r="B171" s="51">
        <f t="shared" si="77"/>
        <v>6.8044205445230128</v>
      </c>
      <c r="C171" s="51">
        <f t="shared" si="78"/>
        <v>6.8086547825718764</v>
      </c>
      <c r="D171" s="51">
        <f t="shared" si="79"/>
        <v>6.5927086420798569</v>
      </c>
      <c r="E171" s="51">
        <f t="shared" si="80"/>
        <v>6.5334293093957747</v>
      </c>
      <c r="F171" s="51">
        <f t="shared" si="81"/>
        <v>6.4445103103696484</v>
      </c>
      <c r="G171" s="51">
        <f t="shared" si="82"/>
        <v>6.4995554050048696</v>
      </c>
      <c r="H171" s="51">
        <f t="shared" si="83"/>
        <v>5.6654105093788374</v>
      </c>
      <c r="I171" s="51">
        <f t="shared" si="84"/>
        <v>5.4875725113265865</v>
      </c>
      <c r="J171" s="51">
        <f t="shared" si="85"/>
        <v>5.1488334674175382</v>
      </c>
      <c r="K171" s="51">
        <f t="shared" si="86"/>
        <v>4.797391709361901</v>
      </c>
      <c r="L171" s="51">
        <f t="shared" si="87"/>
        <v>4.3570309522801374</v>
      </c>
      <c r="M171" s="51">
        <f t="shared" si="88"/>
        <v>4.3104543337426433</v>
      </c>
      <c r="N171" s="51">
        <f t="shared" si="89"/>
        <v>4.0818054791040348</v>
      </c>
      <c r="O171" s="51">
        <f t="shared" si="90"/>
        <v>3.9166701951983738</v>
      </c>
      <c r="P171" s="51">
        <f t="shared" si="91"/>
        <v>4.1072109073972136</v>
      </c>
      <c r="Q171" s="51">
        <f t="shared" si="92"/>
        <v>3.9844180039801835</v>
      </c>
      <c r="R171" s="51">
        <f t="shared" si="93"/>
        <v>3.9886522420290471</v>
      </c>
      <c r="S171" s="51">
        <f t="shared" si="94"/>
        <v>3.7769403395858916</v>
      </c>
      <c r="T171" s="51">
        <f t="shared" si="95"/>
        <v>3.6710843883643136</v>
      </c>
      <c r="U171" s="51">
        <f t="shared" si="96"/>
        <v>3.0232459668882585</v>
      </c>
      <c r="V171" s="82">
        <f t="shared" si="97"/>
        <v>100</v>
      </c>
      <c r="W171" s="51"/>
      <c r="X171" s="51"/>
      <c r="Y171" s="269"/>
      <c r="AA171" s="17" t="s">
        <v>25</v>
      </c>
      <c r="AB171" s="22">
        <v>8.7899999999999991</v>
      </c>
      <c r="AC171" s="21">
        <v>8.7899999999999991</v>
      </c>
      <c r="AD171" s="21">
        <v>8.51</v>
      </c>
      <c r="AE171" s="21">
        <v>8.44</v>
      </c>
      <c r="AF171" s="21">
        <v>8.32</v>
      </c>
      <c r="AG171" s="21">
        <v>8.39</v>
      </c>
      <c r="AH171" s="21">
        <v>7.32</v>
      </c>
      <c r="AI171" s="21">
        <v>7.09</v>
      </c>
      <c r="AJ171" s="21">
        <v>6.65</v>
      </c>
      <c r="AK171" s="21">
        <v>6.19</v>
      </c>
      <c r="AL171" s="21">
        <v>5.63</v>
      </c>
      <c r="AM171" s="21">
        <v>5.57</v>
      </c>
      <c r="AN171" s="21">
        <v>5.27</v>
      </c>
      <c r="AO171" s="24">
        <v>5.0599999999999996</v>
      </c>
      <c r="AP171" s="47">
        <v>100</v>
      </c>
      <c r="BI171" s="86">
        <f t="shared" si="98"/>
        <v>100</v>
      </c>
    </row>
    <row r="172" spans="1:61" ht="15.75" thickBot="1">
      <c r="A172" s="19" t="s">
        <v>26</v>
      </c>
      <c r="B172" s="51">
        <f t="shared" si="77"/>
        <v>7.7801079934432558</v>
      </c>
      <c r="C172" s="51">
        <f t="shared" si="78"/>
        <v>7.6318580657602926</v>
      </c>
      <c r="D172" s="51">
        <f t="shared" si="79"/>
        <v>7.1461286279047336</v>
      </c>
      <c r="E172" s="51">
        <f t="shared" si="80"/>
        <v>6.6869154372770234</v>
      </c>
      <c r="F172" s="51">
        <f t="shared" si="81"/>
        <v>6.3530517789991316</v>
      </c>
      <c r="G172" s="51">
        <f t="shared" si="82"/>
        <v>6.2409603702632346</v>
      </c>
      <c r="H172" s="51">
        <f t="shared" si="83"/>
        <v>5.6865297464082536</v>
      </c>
      <c r="I172" s="51">
        <f t="shared" si="84"/>
        <v>5.2598592228328993</v>
      </c>
      <c r="J172" s="51">
        <f t="shared" si="85"/>
        <v>4.7885931925561662</v>
      </c>
      <c r="K172" s="51">
        <f t="shared" si="86"/>
        <v>4.6656542281361491</v>
      </c>
      <c r="L172" s="51">
        <f t="shared" si="87"/>
        <v>4.3583068170861061</v>
      </c>
      <c r="M172" s="51">
        <f t="shared" si="88"/>
        <v>4.23657313663099</v>
      </c>
      <c r="N172" s="51">
        <f t="shared" si="89"/>
        <v>3.8099026130556357</v>
      </c>
      <c r="O172" s="51">
        <f t="shared" si="90"/>
        <v>3.8267765885642659</v>
      </c>
      <c r="P172" s="51">
        <f t="shared" si="91"/>
        <v>3.9002989104232957</v>
      </c>
      <c r="Q172" s="51">
        <f t="shared" si="92"/>
        <v>3.7424067110211165</v>
      </c>
      <c r="R172" s="51">
        <f t="shared" si="93"/>
        <v>3.8303924404589718</v>
      </c>
      <c r="S172" s="51">
        <f t="shared" si="94"/>
        <v>3.7195063156879762</v>
      </c>
      <c r="T172" s="51">
        <f t="shared" si="95"/>
        <v>3.5941567833381547</v>
      </c>
      <c r="U172" s="51">
        <f t="shared" si="96"/>
        <v>2.7420210201523481</v>
      </c>
      <c r="V172" s="48">
        <f t="shared" si="97"/>
        <v>100</v>
      </c>
      <c r="W172" s="51"/>
      <c r="X172" s="51"/>
      <c r="Y172" s="269"/>
      <c r="AA172" s="19" t="s">
        <v>26</v>
      </c>
      <c r="AB172" s="22">
        <v>9.91</v>
      </c>
      <c r="AC172" s="23">
        <v>9.73</v>
      </c>
      <c r="AD172" s="21">
        <v>9.11</v>
      </c>
      <c r="AE172" s="21">
        <v>8.52</v>
      </c>
      <c r="AF172" s="21">
        <v>8.1</v>
      </c>
      <c r="AG172" s="21">
        <v>7.95</v>
      </c>
      <c r="AH172" s="21">
        <v>7.25</v>
      </c>
      <c r="AI172" s="21">
        <v>6.7</v>
      </c>
      <c r="AJ172" s="21">
        <v>6.1</v>
      </c>
      <c r="AK172" s="21">
        <v>5.95</v>
      </c>
      <c r="AL172" s="21">
        <v>5.55</v>
      </c>
      <c r="AM172" s="21">
        <v>5.4</v>
      </c>
      <c r="AN172" s="24">
        <v>4.8600000000000003</v>
      </c>
      <c r="AO172" s="21">
        <v>4.88</v>
      </c>
      <c r="AP172" s="48">
        <v>100</v>
      </c>
      <c r="BI172" s="86">
        <f t="shared" si="98"/>
        <v>100.00000000000001</v>
      </c>
    </row>
    <row r="174" spans="1:61" ht="15.75">
      <c r="A174" s="319" t="s">
        <v>201</v>
      </c>
      <c r="B174" s="319"/>
      <c r="C174" s="319"/>
      <c r="D174" s="319"/>
      <c r="E174" s="319"/>
      <c r="F174" s="319"/>
      <c r="G174" s="319"/>
      <c r="H174" s="319"/>
      <c r="I174" s="319"/>
      <c r="J174" s="319"/>
      <c r="K174" s="319"/>
      <c r="L174" s="319"/>
      <c r="M174" s="319"/>
      <c r="N174" s="319"/>
      <c r="O174" s="319"/>
      <c r="P174" s="319"/>
      <c r="Q174" s="319"/>
      <c r="R174" s="159"/>
    </row>
    <row r="175" spans="1:61" ht="16.5" thickBot="1">
      <c r="A175" s="297" t="s">
        <v>28</v>
      </c>
      <c r="B175" s="297"/>
      <c r="C175" s="297"/>
      <c r="D175" s="297"/>
      <c r="E175" s="297"/>
      <c r="F175" s="297"/>
      <c r="G175" s="297"/>
      <c r="H175" s="297"/>
      <c r="I175" s="297"/>
      <c r="J175" s="297"/>
      <c r="K175" s="297"/>
      <c r="L175" s="297"/>
      <c r="M175" s="297"/>
      <c r="N175" s="297"/>
      <c r="S175" s="155"/>
      <c r="T175" s="155"/>
      <c r="U175" s="155"/>
      <c r="V175" s="155"/>
      <c r="W175" s="155"/>
      <c r="X175" s="155"/>
      <c r="Y175" s="155"/>
    </row>
    <row r="176" spans="1:61" ht="15.75" thickBot="1">
      <c r="A176" s="3" t="s">
        <v>1</v>
      </c>
      <c r="B176" s="4">
        <v>2001</v>
      </c>
      <c r="C176" s="4">
        <v>2002</v>
      </c>
      <c r="D176" s="4">
        <v>2003</v>
      </c>
      <c r="E176" s="4">
        <v>2004</v>
      </c>
      <c r="F176" s="4">
        <v>2005</v>
      </c>
      <c r="G176" s="4">
        <v>2006</v>
      </c>
      <c r="H176" s="4">
        <v>2007</v>
      </c>
      <c r="I176" s="4">
        <v>2008</v>
      </c>
      <c r="J176" s="4">
        <v>2009</v>
      </c>
      <c r="K176" s="4">
        <v>2010</v>
      </c>
      <c r="L176" s="4">
        <v>2011</v>
      </c>
      <c r="M176" s="4">
        <v>2012</v>
      </c>
      <c r="N176" s="4">
        <v>2013</v>
      </c>
      <c r="O176" s="4">
        <v>2014</v>
      </c>
      <c r="P176" s="4">
        <v>2015</v>
      </c>
      <c r="Q176" s="4">
        <v>2016</v>
      </c>
      <c r="R176" s="154">
        <v>2017</v>
      </c>
      <c r="S176" s="154">
        <v>2018</v>
      </c>
      <c r="T176" s="154">
        <v>2019</v>
      </c>
      <c r="U176" s="154">
        <v>2020</v>
      </c>
      <c r="V176" s="154" t="s">
        <v>208</v>
      </c>
      <c r="W176" s="154"/>
      <c r="X176" s="154"/>
      <c r="Y176" s="264"/>
    </row>
    <row r="177" spans="1:25" ht="15.75" thickBot="1">
      <c r="A177" s="5" t="s">
        <v>3</v>
      </c>
      <c r="B177" s="84">
        <v>7.89</v>
      </c>
      <c r="C177" s="84">
        <v>8.5</v>
      </c>
      <c r="D177" s="84">
        <v>8.5</v>
      </c>
      <c r="E177" s="84">
        <v>8.15</v>
      </c>
      <c r="F177" s="84">
        <v>7.91</v>
      </c>
      <c r="G177" s="84">
        <v>6.88</v>
      </c>
      <c r="H177" s="84">
        <v>7.69</v>
      </c>
      <c r="I177" s="84">
        <v>7.26</v>
      </c>
      <c r="J177" s="84">
        <v>7.48</v>
      </c>
      <c r="K177" s="84">
        <v>7.96</v>
      </c>
      <c r="L177" s="84">
        <v>8.32</v>
      </c>
      <c r="M177" s="84">
        <v>7.74</v>
      </c>
      <c r="N177" s="84">
        <v>7.69</v>
      </c>
      <c r="O177" s="84">
        <v>7.97</v>
      </c>
      <c r="P177" s="84">
        <f>P121/$P$144*100</f>
        <v>6.9839307787391833</v>
      </c>
      <c r="Q177" s="84">
        <f>Q121/$Q$144*100</f>
        <v>7.5040257648953306</v>
      </c>
      <c r="R177" s="84">
        <f t="shared" ref="R177:R200" si="99">R121/$R$144*100</f>
        <v>8.1497797356828183</v>
      </c>
      <c r="S177" s="84">
        <f t="shared" ref="S177:S200" si="100">S121/$S$144*100</f>
        <v>7.6798444588464037</v>
      </c>
      <c r="T177" s="84">
        <f t="shared" ref="T177:T200" si="101">T121/$T$144*100</f>
        <v>7.3775989268947022</v>
      </c>
      <c r="U177" s="84">
        <f t="shared" ref="U177:U200" si="102">U121/$U$144*100</f>
        <v>7.4285714285714288</v>
      </c>
      <c r="V177" s="50">
        <f t="shared" ref="V177:V200" si="103">V121/$V$144*100</f>
        <v>7.8030083887763961</v>
      </c>
      <c r="W177" s="84"/>
      <c r="X177" s="84"/>
      <c r="Y177" s="275"/>
    </row>
    <row r="178" spans="1:25" ht="15.75" thickBot="1">
      <c r="A178" s="5" t="s">
        <v>4</v>
      </c>
      <c r="B178" s="84">
        <v>0.23</v>
      </c>
      <c r="C178" s="84">
        <v>0.27</v>
      </c>
      <c r="D178" s="84">
        <v>0.27</v>
      </c>
      <c r="E178" s="84">
        <v>0.31</v>
      </c>
      <c r="F178" s="84">
        <v>0.21</v>
      </c>
      <c r="G178" s="84">
        <v>0.12</v>
      </c>
      <c r="H178" s="84">
        <v>0.21</v>
      </c>
      <c r="I178" s="84">
        <v>0.23</v>
      </c>
      <c r="J178" s="84">
        <v>0.2</v>
      </c>
      <c r="K178" s="84">
        <v>0.28000000000000003</v>
      </c>
      <c r="L178" s="84">
        <v>0.25</v>
      </c>
      <c r="M178" s="84">
        <v>0.28000000000000003</v>
      </c>
      <c r="N178" s="84">
        <v>0.22</v>
      </c>
      <c r="O178" s="84">
        <v>0.41</v>
      </c>
      <c r="P178" s="84">
        <f t="shared" ref="P178:P200" si="104">P122/$P$144*100</f>
        <v>0.18541409147095181</v>
      </c>
      <c r="Q178" s="84">
        <f t="shared" ref="Q178:Q199" si="105">Q122/$Q$144*100</f>
        <v>9.6618357487922704E-2</v>
      </c>
      <c r="R178" s="84">
        <f t="shared" si="99"/>
        <v>0.22026431718061676</v>
      </c>
      <c r="S178" s="84">
        <f t="shared" si="100"/>
        <v>0.29163966299416721</v>
      </c>
      <c r="T178" s="84">
        <f t="shared" si="101"/>
        <v>0.1341381623071764</v>
      </c>
      <c r="U178" s="84">
        <f t="shared" si="102"/>
        <v>0</v>
      </c>
      <c r="V178" s="50">
        <f t="shared" si="103"/>
        <v>0.22779866936650273</v>
      </c>
      <c r="W178" s="84"/>
      <c r="X178" s="84"/>
      <c r="Y178" s="275"/>
    </row>
    <row r="179" spans="1:25" ht="15.75" thickBot="1">
      <c r="A179" s="5" t="s">
        <v>5</v>
      </c>
      <c r="B179" s="84">
        <v>15.15</v>
      </c>
      <c r="C179" s="84">
        <v>15.21</v>
      </c>
      <c r="D179" s="84">
        <v>15.3</v>
      </c>
      <c r="E179" s="84">
        <v>14.38</v>
      </c>
      <c r="F179" s="84">
        <v>14.17</v>
      </c>
      <c r="G179" s="84">
        <v>15.76</v>
      </c>
      <c r="H179" s="84">
        <v>15.43</v>
      </c>
      <c r="I179" s="84">
        <v>14.44</v>
      </c>
      <c r="J179" s="84">
        <v>14.35</v>
      </c>
      <c r="K179" s="84">
        <v>13.95</v>
      </c>
      <c r="L179" s="84">
        <v>13.8</v>
      </c>
      <c r="M179" s="84">
        <v>14.91</v>
      </c>
      <c r="N179" s="84">
        <v>13.26</v>
      </c>
      <c r="O179" s="84">
        <v>13.48</v>
      </c>
      <c r="P179" s="84">
        <f t="shared" si="104"/>
        <v>13.99876390605686</v>
      </c>
      <c r="Q179" s="84">
        <f t="shared" si="105"/>
        <v>13.107890499194847</v>
      </c>
      <c r="R179" s="84">
        <f t="shared" si="99"/>
        <v>12.712397734424167</v>
      </c>
      <c r="S179" s="84">
        <f t="shared" si="100"/>
        <v>14.614387556707712</v>
      </c>
      <c r="T179" s="84">
        <f t="shared" si="101"/>
        <v>14.050972501676728</v>
      </c>
      <c r="U179" s="84">
        <f t="shared" si="102"/>
        <v>13.230769230769232</v>
      </c>
      <c r="V179" s="50">
        <f t="shared" si="103"/>
        <v>14.441712467457332</v>
      </c>
      <c r="W179" s="84"/>
      <c r="X179" s="84"/>
      <c r="Y179" s="275"/>
    </row>
    <row r="180" spans="1:25" ht="15.75" thickBot="1">
      <c r="A180" s="5" t="s">
        <v>6</v>
      </c>
      <c r="B180" s="84">
        <v>1.92</v>
      </c>
      <c r="C180" s="84">
        <v>1.8</v>
      </c>
      <c r="D180" s="84">
        <v>2.02</v>
      </c>
      <c r="E180" s="84">
        <v>2.0499999999999998</v>
      </c>
      <c r="F180" s="84">
        <v>2.0299999999999998</v>
      </c>
      <c r="G180" s="84">
        <v>1.66</v>
      </c>
      <c r="H180" s="84">
        <v>1.72</v>
      </c>
      <c r="I180" s="84">
        <v>1.44</v>
      </c>
      <c r="J180" s="84">
        <v>1.43</v>
      </c>
      <c r="K180" s="84">
        <v>1.42</v>
      </c>
      <c r="L180" s="84">
        <v>1.52</v>
      </c>
      <c r="M180" s="84">
        <v>1.93</v>
      </c>
      <c r="N180" s="84">
        <v>1.74</v>
      </c>
      <c r="O180" s="84">
        <v>1.83</v>
      </c>
      <c r="P180" s="84">
        <f t="shared" si="104"/>
        <v>2.1322620519159456</v>
      </c>
      <c r="Q180" s="84">
        <f t="shared" si="105"/>
        <v>2.1256038647342996</v>
      </c>
      <c r="R180" s="84">
        <f t="shared" si="99"/>
        <v>1.7621145374449341</v>
      </c>
      <c r="S180" s="84">
        <f t="shared" si="100"/>
        <v>1.9766688269604666</v>
      </c>
      <c r="T180" s="84">
        <f t="shared" si="101"/>
        <v>2.2803487592219986</v>
      </c>
      <c r="U180" s="84">
        <f t="shared" si="102"/>
        <v>2.1538461538461537</v>
      </c>
      <c r="V180" s="50">
        <f t="shared" si="103"/>
        <v>1.839263330440652</v>
      </c>
      <c r="W180" s="84"/>
      <c r="X180" s="84"/>
      <c r="Y180" s="275"/>
    </row>
    <row r="181" spans="1:25" ht="15.75" thickBot="1">
      <c r="A181" s="5" t="s">
        <v>7</v>
      </c>
      <c r="B181" s="84">
        <v>10.01</v>
      </c>
      <c r="C181" s="84">
        <v>9.41</v>
      </c>
      <c r="D181" s="84">
        <v>10.64</v>
      </c>
      <c r="E181" s="84">
        <v>9.2100000000000009</v>
      </c>
      <c r="F181" s="84">
        <v>9.73</v>
      </c>
      <c r="G181" s="84">
        <v>9.8699999999999992</v>
      </c>
      <c r="H181" s="84">
        <v>10.45</v>
      </c>
      <c r="I181" s="84">
        <v>9.6199999999999992</v>
      </c>
      <c r="J181" s="84">
        <v>8.18</v>
      </c>
      <c r="K181" s="84">
        <v>9.5299999999999994</v>
      </c>
      <c r="L181" s="84">
        <v>9.73</v>
      </c>
      <c r="M181" s="84">
        <v>9.7899999999999991</v>
      </c>
      <c r="N181" s="84">
        <v>9.0500000000000007</v>
      </c>
      <c r="O181" s="84">
        <v>9.64</v>
      </c>
      <c r="P181" s="84">
        <f t="shared" si="104"/>
        <v>9.363411619283065</v>
      </c>
      <c r="Q181" s="84">
        <f t="shared" si="105"/>
        <v>10.660225442834138</v>
      </c>
      <c r="R181" s="84">
        <f t="shared" si="99"/>
        <v>8.6217747010698549</v>
      </c>
      <c r="S181" s="84">
        <f t="shared" si="100"/>
        <v>9.7213220998055743</v>
      </c>
      <c r="T181" s="84">
        <f t="shared" si="101"/>
        <v>10.663983903420524</v>
      </c>
      <c r="U181" s="84">
        <f t="shared" si="102"/>
        <v>9.8021978021978029</v>
      </c>
      <c r="V181" s="50">
        <f t="shared" si="103"/>
        <v>9.7049464853919591</v>
      </c>
      <c r="W181" s="84"/>
      <c r="X181" s="84"/>
      <c r="Y181" s="275"/>
    </row>
    <row r="182" spans="1:25" ht="15.75" thickBot="1">
      <c r="A182" s="5" t="s">
        <v>8</v>
      </c>
      <c r="B182" s="84">
        <v>3.04</v>
      </c>
      <c r="C182" s="84">
        <v>2.98</v>
      </c>
      <c r="D182" s="84">
        <v>2.88</v>
      </c>
      <c r="E182" s="84">
        <v>2.54</v>
      </c>
      <c r="F182" s="84">
        <v>2.9</v>
      </c>
      <c r="G182" s="84">
        <v>2.59</v>
      </c>
      <c r="H182" s="84">
        <v>2.56</v>
      </c>
      <c r="I182" s="84">
        <v>2.41</v>
      </c>
      <c r="J182" s="84">
        <v>2.82</v>
      </c>
      <c r="K182" s="84">
        <v>2.5099999999999998</v>
      </c>
      <c r="L182" s="84">
        <v>2.16</v>
      </c>
      <c r="M182" s="84">
        <v>2.19</v>
      </c>
      <c r="N182" s="84">
        <v>2.5299999999999998</v>
      </c>
      <c r="O182" s="84">
        <v>2.96</v>
      </c>
      <c r="P182" s="84">
        <f t="shared" si="104"/>
        <v>2.0704573547589615</v>
      </c>
      <c r="Q182" s="84">
        <f t="shared" si="105"/>
        <v>2.0933977455716586</v>
      </c>
      <c r="R182" s="84">
        <f t="shared" si="99"/>
        <v>2.0767778477029579</v>
      </c>
      <c r="S182" s="84">
        <f t="shared" si="100"/>
        <v>2.4627349319507452</v>
      </c>
      <c r="T182" s="84">
        <f t="shared" si="101"/>
        <v>2.2803487592219986</v>
      </c>
      <c r="U182" s="84">
        <f t="shared" si="102"/>
        <v>2.0659340659340661</v>
      </c>
      <c r="V182" s="50">
        <f t="shared" si="103"/>
        <v>2.575691832995854</v>
      </c>
      <c r="W182" s="84"/>
      <c r="X182" s="84"/>
      <c r="Y182" s="275"/>
    </row>
    <row r="183" spans="1:25" ht="15.75" thickBot="1">
      <c r="A183" s="5" t="s">
        <v>9</v>
      </c>
      <c r="B183" s="84">
        <v>2.48</v>
      </c>
      <c r="C183" s="84">
        <v>2.2000000000000002</v>
      </c>
      <c r="D183" s="84">
        <v>2.02</v>
      </c>
      <c r="E183" s="84">
        <v>2.2000000000000002</v>
      </c>
      <c r="F183" s="84">
        <v>1.94</v>
      </c>
      <c r="G183" s="84">
        <v>2.09</v>
      </c>
      <c r="H183" s="84">
        <v>1.87</v>
      </c>
      <c r="I183" s="84">
        <v>1.88</v>
      </c>
      <c r="J183" s="84">
        <v>1.86</v>
      </c>
      <c r="K183" s="84">
        <v>2.12</v>
      </c>
      <c r="L183" s="84">
        <v>2.0499999999999998</v>
      </c>
      <c r="M183" s="84">
        <v>2.42</v>
      </c>
      <c r="N183" s="84">
        <v>2.4</v>
      </c>
      <c r="O183" s="84">
        <v>1.76</v>
      </c>
      <c r="P183" s="84">
        <f t="shared" si="104"/>
        <v>2.5648949320148331</v>
      </c>
      <c r="Q183" s="84">
        <f t="shared" si="105"/>
        <v>1.8679549114331722</v>
      </c>
      <c r="R183" s="84">
        <f t="shared" si="99"/>
        <v>2.6117054751415987</v>
      </c>
      <c r="S183" s="84">
        <f t="shared" si="100"/>
        <v>2.5923525599481532</v>
      </c>
      <c r="T183" s="84">
        <f t="shared" si="101"/>
        <v>2.112676056338028</v>
      </c>
      <c r="U183" s="84">
        <f t="shared" si="102"/>
        <v>2.5054945054945055</v>
      </c>
      <c r="V183" s="50">
        <f t="shared" si="103"/>
        <v>2.1598688651046185</v>
      </c>
      <c r="W183" s="84"/>
      <c r="X183" s="84"/>
      <c r="Y183" s="275"/>
    </row>
    <row r="184" spans="1:25" ht="15.75" thickBot="1">
      <c r="A184" s="5" t="s">
        <v>10</v>
      </c>
      <c r="B184" s="84">
        <v>11.56</v>
      </c>
      <c r="C184" s="84">
        <v>11.34</v>
      </c>
      <c r="D184" s="84">
        <v>11.87</v>
      </c>
      <c r="E184" s="84">
        <v>11.1</v>
      </c>
      <c r="F184" s="84">
        <v>11.1</v>
      </c>
      <c r="G184" s="84">
        <v>9.77</v>
      </c>
      <c r="H184" s="84">
        <v>10.26</v>
      </c>
      <c r="I184" s="84">
        <v>11.23</v>
      </c>
      <c r="J184" s="84">
        <v>9.9700000000000006</v>
      </c>
      <c r="K184" s="84">
        <v>9.89</v>
      </c>
      <c r="L184" s="84">
        <v>10.56</v>
      </c>
      <c r="M184" s="84">
        <v>10.3</v>
      </c>
      <c r="N184" s="84">
        <v>10.44</v>
      </c>
      <c r="O184" s="84">
        <v>9.86</v>
      </c>
      <c r="P184" s="84">
        <f t="shared" si="104"/>
        <v>9.7342398022249679</v>
      </c>
      <c r="Q184" s="84">
        <f t="shared" si="105"/>
        <v>9.5330112721417066</v>
      </c>
      <c r="R184" s="84">
        <f t="shared" si="99"/>
        <v>11.359345500314664</v>
      </c>
      <c r="S184" s="84">
        <f t="shared" si="100"/>
        <v>9.8833441348023321</v>
      </c>
      <c r="T184" s="84">
        <f t="shared" si="101"/>
        <v>10.965794768611669</v>
      </c>
      <c r="U184" s="84">
        <f t="shared" si="102"/>
        <v>9.5384615384615383</v>
      </c>
      <c r="V184" s="50">
        <f t="shared" si="103"/>
        <v>10.649889113875229</v>
      </c>
      <c r="W184" s="84"/>
      <c r="X184" s="84"/>
      <c r="Y184" s="275"/>
    </row>
    <row r="185" spans="1:25" ht="15.75" thickBot="1">
      <c r="A185" s="14" t="s">
        <v>11</v>
      </c>
      <c r="B185" s="82">
        <v>52.27</v>
      </c>
      <c r="C185" s="82">
        <v>51.71</v>
      </c>
      <c r="D185" s="82">
        <v>53.52</v>
      </c>
      <c r="E185" s="82">
        <v>49.95</v>
      </c>
      <c r="F185" s="82">
        <v>49.99</v>
      </c>
      <c r="G185" s="82">
        <v>48.73</v>
      </c>
      <c r="H185" s="82">
        <v>50.19</v>
      </c>
      <c r="I185" s="82">
        <v>48.51</v>
      </c>
      <c r="J185" s="82">
        <v>46.29</v>
      </c>
      <c r="K185" s="82">
        <v>47.66</v>
      </c>
      <c r="L185" s="82">
        <v>48.4</v>
      </c>
      <c r="M185" s="82">
        <v>49.56</v>
      </c>
      <c r="N185" s="82">
        <v>47.33</v>
      </c>
      <c r="O185" s="82">
        <v>47.91</v>
      </c>
      <c r="P185" s="82">
        <f t="shared" si="104"/>
        <v>47.03337453646477</v>
      </c>
      <c r="Q185" s="82">
        <f t="shared" si="105"/>
        <v>46.988727858293075</v>
      </c>
      <c r="R185" s="82">
        <f t="shared" si="99"/>
        <v>47.514159848961611</v>
      </c>
      <c r="S185" s="82">
        <f t="shared" si="100"/>
        <v>49.222294232015557</v>
      </c>
      <c r="T185" s="82">
        <f t="shared" si="101"/>
        <v>49.865861837692819</v>
      </c>
      <c r="U185" s="82">
        <f t="shared" si="102"/>
        <v>46.725274725274723</v>
      </c>
      <c r="V185" s="51">
        <f t="shared" si="103"/>
        <v>49.402179153408539</v>
      </c>
      <c r="W185" s="82"/>
      <c r="X185" s="82"/>
      <c r="Y185" s="276"/>
    </row>
    <row r="186" spans="1:25" ht="15.75" thickBot="1">
      <c r="A186" s="5" t="s">
        <v>12</v>
      </c>
      <c r="B186" s="84">
        <v>7.34</v>
      </c>
      <c r="C186" s="84">
        <v>7.03</v>
      </c>
      <c r="D186" s="84">
        <v>6.73</v>
      </c>
      <c r="E186" s="84">
        <v>6.8</v>
      </c>
      <c r="F186" s="84">
        <v>6.41</v>
      </c>
      <c r="G186" s="84">
        <v>6.53</v>
      </c>
      <c r="H186" s="84">
        <v>6.42</v>
      </c>
      <c r="I186" s="84">
        <v>6.46</v>
      </c>
      <c r="J186" s="84">
        <v>6.67</v>
      </c>
      <c r="K186" s="84">
        <v>7.47</v>
      </c>
      <c r="L186" s="84">
        <v>7.19</v>
      </c>
      <c r="M186" s="84">
        <v>7</v>
      </c>
      <c r="N186" s="84">
        <v>6.83</v>
      </c>
      <c r="O186" s="84">
        <v>7.59</v>
      </c>
      <c r="P186" s="84">
        <f t="shared" si="104"/>
        <v>7.4165636588380712</v>
      </c>
      <c r="Q186" s="84">
        <f t="shared" si="105"/>
        <v>7.6972624798711751</v>
      </c>
      <c r="R186" s="84">
        <f t="shared" si="99"/>
        <v>8.0239144115796091</v>
      </c>
      <c r="S186" s="84">
        <f t="shared" si="100"/>
        <v>7.3882047958522366</v>
      </c>
      <c r="T186" s="84">
        <f t="shared" si="101"/>
        <v>6.7404426559356132</v>
      </c>
      <c r="U186" s="84">
        <f t="shared" si="102"/>
        <v>6.1098901098901104</v>
      </c>
      <c r="V186" s="50">
        <f t="shared" si="103"/>
        <v>6.9605148973098068</v>
      </c>
      <c r="W186" s="84"/>
      <c r="X186" s="84"/>
      <c r="Y186" s="275"/>
    </row>
    <row r="187" spans="1:25" ht="15.75" thickBot="1">
      <c r="A187" s="5" t="s">
        <v>13</v>
      </c>
      <c r="B187" s="84">
        <v>1.78</v>
      </c>
      <c r="C187" s="84">
        <v>1.66</v>
      </c>
      <c r="D187" s="84">
        <v>1.86</v>
      </c>
      <c r="E187" s="84">
        <v>1.78</v>
      </c>
      <c r="F187" s="84">
        <v>1.65</v>
      </c>
      <c r="G187" s="84">
        <v>1.91</v>
      </c>
      <c r="H187" s="84">
        <v>1.82</v>
      </c>
      <c r="I187" s="84">
        <v>1.81</v>
      </c>
      <c r="J187" s="84">
        <v>1.76</v>
      </c>
      <c r="K187" s="84">
        <v>1.91</v>
      </c>
      <c r="L187" s="84">
        <v>1.63</v>
      </c>
      <c r="M187" s="84">
        <v>1.37</v>
      </c>
      <c r="N187" s="84">
        <v>1.8</v>
      </c>
      <c r="O187" s="84">
        <v>1.42</v>
      </c>
      <c r="P187" s="84">
        <f t="shared" si="104"/>
        <v>1.823238566131026</v>
      </c>
      <c r="Q187" s="84">
        <f t="shared" si="105"/>
        <v>1.0628019323671498</v>
      </c>
      <c r="R187" s="84">
        <f t="shared" si="99"/>
        <v>1.3845185651353054</v>
      </c>
      <c r="S187" s="84">
        <f t="shared" si="100"/>
        <v>1.3933895009721322</v>
      </c>
      <c r="T187" s="84">
        <f t="shared" si="101"/>
        <v>1.6767270288397049</v>
      </c>
      <c r="U187" s="84">
        <f t="shared" si="102"/>
        <v>1.8901098901098903</v>
      </c>
      <c r="V187" s="50">
        <f t="shared" si="103"/>
        <v>1.6934239706874941</v>
      </c>
      <c r="W187" s="84"/>
      <c r="X187" s="84"/>
      <c r="Y187" s="275"/>
    </row>
    <row r="188" spans="1:25" ht="15.75" thickBot="1">
      <c r="A188" s="5" t="s">
        <v>14</v>
      </c>
      <c r="B188" s="84">
        <v>3.1</v>
      </c>
      <c r="C188" s="84">
        <v>3.06</v>
      </c>
      <c r="D188" s="84">
        <v>2.8</v>
      </c>
      <c r="E188" s="84">
        <v>3.06</v>
      </c>
      <c r="F188" s="84">
        <v>2.6</v>
      </c>
      <c r="G188" s="84">
        <v>3.17</v>
      </c>
      <c r="H188" s="84">
        <v>2.92</v>
      </c>
      <c r="I188" s="84">
        <v>2.86</v>
      </c>
      <c r="J188" s="84">
        <v>2.84</v>
      </c>
      <c r="K188" s="84">
        <v>2.74</v>
      </c>
      <c r="L188" s="84">
        <v>3.32</v>
      </c>
      <c r="M188" s="84">
        <v>2.7</v>
      </c>
      <c r="N188" s="84">
        <v>2.5</v>
      </c>
      <c r="O188" s="84">
        <v>3.09</v>
      </c>
      <c r="P188" s="84">
        <f t="shared" si="104"/>
        <v>2.8430160692212612</v>
      </c>
      <c r="Q188" s="84">
        <f t="shared" si="105"/>
        <v>3.1239935587761676</v>
      </c>
      <c r="R188" s="84">
        <f t="shared" si="99"/>
        <v>2.8319697923222154</v>
      </c>
      <c r="S188" s="84">
        <f t="shared" si="100"/>
        <v>2.7867790019442644</v>
      </c>
      <c r="T188" s="84">
        <f t="shared" si="101"/>
        <v>3.1187122736418509</v>
      </c>
      <c r="U188" s="84">
        <f t="shared" si="102"/>
        <v>2.9450549450549453</v>
      </c>
      <c r="V188" s="50">
        <f t="shared" si="103"/>
        <v>2.9288400347121781</v>
      </c>
      <c r="W188" s="84"/>
      <c r="X188" s="84"/>
      <c r="Y188" s="275"/>
    </row>
    <row r="189" spans="1:25" ht="15.75" thickBot="1">
      <c r="A189" s="5" t="s">
        <v>15</v>
      </c>
      <c r="B189" s="84">
        <v>10.61</v>
      </c>
      <c r="C189" s="84">
        <v>11.15</v>
      </c>
      <c r="D189" s="84">
        <v>8.84</v>
      </c>
      <c r="E189" s="84">
        <v>10.6</v>
      </c>
      <c r="F189" s="84">
        <v>10.47</v>
      </c>
      <c r="G189" s="84">
        <v>10.02</v>
      </c>
      <c r="H189" s="84">
        <v>10.28</v>
      </c>
      <c r="I189" s="84">
        <v>10.66</v>
      </c>
      <c r="J189" s="84">
        <v>11.83</v>
      </c>
      <c r="K189" s="84">
        <v>10.95</v>
      </c>
      <c r="L189" s="84">
        <v>11.01</v>
      </c>
      <c r="M189" s="84">
        <v>10.41</v>
      </c>
      <c r="N189" s="84">
        <v>11.04</v>
      </c>
      <c r="O189" s="84">
        <v>10.87</v>
      </c>
      <c r="P189" s="84">
        <f t="shared" si="104"/>
        <v>10.908529048207665</v>
      </c>
      <c r="Q189" s="84">
        <f t="shared" si="105"/>
        <v>10.821256038647343</v>
      </c>
      <c r="R189" s="84">
        <f t="shared" si="99"/>
        <v>10.604153555695406</v>
      </c>
      <c r="S189" s="84">
        <f t="shared" si="100"/>
        <v>10.304601425793908</v>
      </c>
      <c r="T189" s="84">
        <f t="shared" si="101"/>
        <v>9.5238095238095237</v>
      </c>
      <c r="U189" s="84">
        <f t="shared" si="102"/>
        <v>10.945054945054945</v>
      </c>
      <c r="V189" s="50">
        <f t="shared" si="103"/>
        <v>10.549850544788352</v>
      </c>
      <c r="W189" s="84"/>
      <c r="X189" s="84"/>
      <c r="Y189" s="275"/>
    </row>
    <row r="190" spans="1:25" ht="15.75" thickBot="1">
      <c r="A190" s="14" t="s">
        <v>16</v>
      </c>
      <c r="B190" s="82">
        <v>22.84</v>
      </c>
      <c r="C190" s="82">
        <v>22.9</v>
      </c>
      <c r="D190" s="82">
        <v>20.22</v>
      </c>
      <c r="E190" s="82">
        <v>22.24</v>
      </c>
      <c r="F190" s="82">
        <v>21.13</v>
      </c>
      <c r="G190" s="82">
        <v>21.63</v>
      </c>
      <c r="H190" s="82">
        <v>21.45</v>
      </c>
      <c r="I190" s="82">
        <v>21.79</v>
      </c>
      <c r="J190" s="82">
        <v>23.11</v>
      </c>
      <c r="K190" s="82">
        <v>23.07</v>
      </c>
      <c r="L190" s="82">
        <v>23.15</v>
      </c>
      <c r="M190" s="82">
        <v>21.48</v>
      </c>
      <c r="N190" s="82">
        <v>22.18</v>
      </c>
      <c r="O190" s="82">
        <v>22.96</v>
      </c>
      <c r="P190" s="82">
        <f t="shared" si="104"/>
        <v>22.991347342398022</v>
      </c>
      <c r="Q190" s="82">
        <f t="shared" si="105"/>
        <v>22.705314009661837</v>
      </c>
      <c r="R190" s="82">
        <f t="shared" si="99"/>
        <v>22.844556324732537</v>
      </c>
      <c r="S190" s="82">
        <f t="shared" si="100"/>
        <v>21.872974724562543</v>
      </c>
      <c r="T190" s="82">
        <f t="shared" si="101"/>
        <v>21.059691482226693</v>
      </c>
      <c r="U190" s="82">
        <f t="shared" si="102"/>
        <v>21.890109890109891</v>
      </c>
      <c r="V190" s="51">
        <f t="shared" si="103"/>
        <v>22.13262944749783</v>
      </c>
      <c r="W190" s="82"/>
      <c r="X190" s="82"/>
      <c r="Y190" s="276"/>
    </row>
    <row r="191" spans="1:25" ht="15.75" thickBot="1">
      <c r="A191" s="5" t="s">
        <v>17</v>
      </c>
      <c r="B191" s="84">
        <v>2.35</v>
      </c>
      <c r="C191" s="84">
        <v>2.61</v>
      </c>
      <c r="D191" s="84">
        <v>2.36</v>
      </c>
      <c r="E191" s="84">
        <v>2.36</v>
      </c>
      <c r="F191" s="84">
        <v>2.16</v>
      </c>
      <c r="G191" s="84">
        <v>2.92</v>
      </c>
      <c r="H191" s="84">
        <v>2.29</v>
      </c>
      <c r="I191" s="84">
        <v>2.04</v>
      </c>
      <c r="J191" s="84">
        <v>2.2400000000000002</v>
      </c>
      <c r="K191" s="84">
        <v>2.0099999999999998</v>
      </c>
      <c r="L191" s="84">
        <v>2.16</v>
      </c>
      <c r="M191" s="84">
        <v>2.4500000000000002</v>
      </c>
      <c r="N191" s="84">
        <v>2.12</v>
      </c>
      <c r="O191" s="84">
        <v>2.27</v>
      </c>
      <c r="P191" s="84">
        <f t="shared" si="104"/>
        <v>2.3794808405438812</v>
      </c>
      <c r="Q191" s="84">
        <f t="shared" si="105"/>
        <v>2.4154589371980677</v>
      </c>
      <c r="R191" s="84">
        <f t="shared" si="99"/>
        <v>2.0767778477029579</v>
      </c>
      <c r="S191" s="84">
        <f t="shared" si="100"/>
        <v>2.3655217109526898</v>
      </c>
      <c r="T191" s="84">
        <f t="shared" si="101"/>
        <v>2.5150905432595576</v>
      </c>
      <c r="U191" s="84">
        <f t="shared" si="102"/>
        <v>2.4615384615384617</v>
      </c>
      <c r="V191" s="50">
        <f t="shared" si="103"/>
        <v>2.340661459839938</v>
      </c>
      <c r="W191" s="84"/>
      <c r="X191" s="84"/>
      <c r="Y191" s="275"/>
    </row>
    <row r="192" spans="1:25" ht="15.75" thickBot="1">
      <c r="A192" s="5" t="s">
        <v>18</v>
      </c>
      <c r="B192" s="84">
        <v>0.48</v>
      </c>
      <c r="C192" s="84">
        <v>0.43</v>
      </c>
      <c r="D192" s="84">
        <v>0.61</v>
      </c>
      <c r="E192" s="84">
        <v>0.36</v>
      </c>
      <c r="F192" s="84">
        <v>0.49</v>
      </c>
      <c r="G192" s="84">
        <v>0.54</v>
      </c>
      <c r="H192" s="84">
        <v>0.34</v>
      </c>
      <c r="I192" s="84">
        <v>0.6</v>
      </c>
      <c r="J192" s="84">
        <v>0.45</v>
      </c>
      <c r="K192" s="84">
        <v>0.7</v>
      </c>
      <c r="L192" s="84">
        <v>0.5</v>
      </c>
      <c r="M192" s="84">
        <v>0.48</v>
      </c>
      <c r="N192" s="84">
        <v>0.7</v>
      </c>
      <c r="O192" s="84">
        <v>0.79</v>
      </c>
      <c r="P192" s="84">
        <f t="shared" si="104"/>
        <v>0.64894932014833129</v>
      </c>
      <c r="Q192" s="84">
        <f t="shared" si="105"/>
        <v>0.48309178743961351</v>
      </c>
      <c r="R192" s="84">
        <f t="shared" si="99"/>
        <v>0.84959093769666461</v>
      </c>
      <c r="S192" s="84">
        <f t="shared" si="100"/>
        <v>0.38885288399222295</v>
      </c>
      <c r="T192" s="84">
        <f t="shared" si="101"/>
        <v>0.70422535211267612</v>
      </c>
      <c r="U192" s="84">
        <f t="shared" si="102"/>
        <v>1.054945054945055</v>
      </c>
      <c r="V192" s="50">
        <f t="shared" si="103"/>
        <v>0.55081477196027384</v>
      </c>
      <c r="W192" s="84"/>
      <c r="X192" s="84"/>
      <c r="Y192" s="275"/>
    </row>
    <row r="193" spans="1:60" ht="15.75" thickBot="1">
      <c r="A193" s="5" t="s">
        <v>19</v>
      </c>
      <c r="B193" s="84">
        <v>4.97</v>
      </c>
      <c r="C193" s="84">
        <v>4.71</v>
      </c>
      <c r="D193" s="84">
        <v>5.73</v>
      </c>
      <c r="E193" s="84">
        <v>6.31</v>
      </c>
      <c r="F193" s="84">
        <v>6.24</v>
      </c>
      <c r="G193" s="84">
        <v>5.62</v>
      </c>
      <c r="H193" s="84">
        <v>6.06</v>
      </c>
      <c r="I193" s="84">
        <v>6.83</v>
      </c>
      <c r="J193" s="84">
        <v>6.7</v>
      </c>
      <c r="K193" s="84">
        <v>6.07</v>
      </c>
      <c r="L193" s="84">
        <v>6.42</v>
      </c>
      <c r="M193" s="84">
        <v>6.51</v>
      </c>
      <c r="N193" s="84">
        <v>6.74</v>
      </c>
      <c r="O193" s="84">
        <v>6.55</v>
      </c>
      <c r="P193" s="84">
        <f t="shared" si="104"/>
        <v>6.6440049443757729</v>
      </c>
      <c r="Q193" s="84">
        <f t="shared" si="105"/>
        <v>6.6988727858293071</v>
      </c>
      <c r="R193" s="84">
        <f t="shared" si="99"/>
        <v>7.3945877910635618</v>
      </c>
      <c r="S193" s="84">
        <f t="shared" si="100"/>
        <v>6.2540505508749193</v>
      </c>
      <c r="T193" s="84">
        <f t="shared" si="101"/>
        <v>6.8745808182427899</v>
      </c>
      <c r="U193" s="84">
        <f t="shared" si="102"/>
        <v>7.4725274725274726</v>
      </c>
      <c r="V193" s="50">
        <f t="shared" si="103"/>
        <v>6.1734644682287145</v>
      </c>
      <c r="W193" s="84"/>
      <c r="X193" s="84"/>
      <c r="Y193" s="275"/>
    </row>
    <row r="194" spans="1:60" ht="15.75" thickBot="1">
      <c r="A194" s="5" t="s">
        <v>20</v>
      </c>
      <c r="B194" s="84">
        <v>5.95</v>
      </c>
      <c r="C194" s="84">
        <v>6.06</v>
      </c>
      <c r="D194" s="84">
        <v>6.59</v>
      </c>
      <c r="E194" s="84">
        <v>6.89</v>
      </c>
      <c r="F194" s="84">
        <v>7.06</v>
      </c>
      <c r="G194" s="84">
        <v>7.13</v>
      </c>
      <c r="H194" s="84">
        <v>6.95</v>
      </c>
      <c r="I194" s="84">
        <v>6.99</v>
      </c>
      <c r="J194" s="84">
        <v>6.67</v>
      </c>
      <c r="K194" s="84">
        <v>6.85</v>
      </c>
      <c r="L194" s="84">
        <v>6.72</v>
      </c>
      <c r="M194" s="84">
        <v>6.6</v>
      </c>
      <c r="N194" s="84">
        <v>6.77</v>
      </c>
      <c r="O194" s="84">
        <v>6.58</v>
      </c>
      <c r="P194" s="84">
        <f t="shared" si="104"/>
        <v>6.6440049443757729</v>
      </c>
      <c r="Q194" s="84">
        <f t="shared" si="105"/>
        <v>7.3107890499194843</v>
      </c>
      <c r="R194" s="84">
        <f t="shared" si="99"/>
        <v>6.607929515418502</v>
      </c>
      <c r="S194" s="84">
        <f t="shared" si="100"/>
        <v>5.4115359688917692</v>
      </c>
      <c r="T194" s="84">
        <f t="shared" si="101"/>
        <v>6.103286384976526</v>
      </c>
      <c r="U194" s="84">
        <f t="shared" si="102"/>
        <v>6.3736263736263732</v>
      </c>
      <c r="V194" s="50">
        <f t="shared" si="103"/>
        <v>6.6158036833477967</v>
      </c>
      <c r="W194" s="84"/>
      <c r="X194" s="84"/>
      <c r="Y194" s="275"/>
    </row>
    <row r="195" spans="1:60" ht="15.75" thickBot="1">
      <c r="A195" s="5" t="s">
        <v>21</v>
      </c>
      <c r="B195" s="84">
        <v>0.82</v>
      </c>
      <c r="C195" s="84">
        <v>0.81</v>
      </c>
      <c r="D195" s="84">
        <v>0.78</v>
      </c>
      <c r="E195" s="84">
        <v>0.67</v>
      </c>
      <c r="F195" s="84">
        <v>0.97</v>
      </c>
      <c r="G195" s="84">
        <v>1.02</v>
      </c>
      <c r="H195" s="84">
        <v>0.68</v>
      </c>
      <c r="I195" s="84">
        <v>0.69</v>
      </c>
      <c r="J195" s="84">
        <v>1.03</v>
      </c>
      <c r="K195" s="84">
        <v>1.1599999999999999</v>
      </c>
      <c r="L195" s="84">
        <v>0.86</v>
      </c>
      <c r="M195" s="84">
        <v>1.19</v>
      </c>
      <c r="N195" s="84">
        <v>0.63</v>
      </c>
      <c r="O195" s="84">
        <v>1.23</v>
      </c>
      <c r="P195" s="84">
        <f t="shared" si="104"/>
        <v>1.2360939431396787</v>
      </c>
      <c r="Q195" s="84">
        <f t="shared" si="105"/>
        <v>1.288244766505636</v>
      </c>
      <c r="R195" s="84">
        <f t="shared" si="99"/>
        <v>0.91252359974826946</v>
      </c>
      <c r="S195" s="84">
        <f t="shared" si="100"/>
        <v>1.1665586519766689</v>
      </c>
      <c r="T195" s="84">
        <f t="shared" si="101"/>
        <v>0.87189805499664663</v>
      </c>
      <c r="U195" s="84">
        <f t="shared" si="102"/>
        <v>0.79120879120879117</v>
      </c>
      <c r="V195" s="50">
        <f t="shared" si="103"/>
        <v>0.91601581332561954</v>
      </c>
      <c r="W195" s="84"/>
      <c r="X195" s="84"/>
      <c r="Y195" s="275"/>
    </row>
    <row r="196" spans="1:60" ht="15.75" thickBot="1">
      <c r="A196" s="5" t="s">
        <v>22</v>
      </c>
      <c r="B196" s="84">
        <v>2.14</v>
      </c>
      <c r="C196" s="84">
        <v>2.35</v>
      </c>
      <c r="D196" s="84">
        <v>2.41</v>
      </c>
      <c r="E196" s="84">
        <v>2.38</v>
      </c>
      <c r="F196" s="84">
        <v>2.68</v>
      </c>
      <c r="G196" s="84">
        <v>2.95</v>
      </c>
      <c r="H196" s="84">
        <v>2.46</v>
      </c>
      <c r="I196" s="84">
        <v>2.4300000000000002</v>
      </c>
      <c r="J196" s="84">
        <v>3</v>
      </c>
      <c r="K196" s="84">
        <v>3.25</v>
      </c>
      <c r="L196" s="84">
        <v>2.46</v>
      </c>
      <c r="M196" s="84">
        <v>3.16</v>
      </c>
      <c r="N196" s="84">
        <v>2.78</v>
      </c>
      <c r="O196" s="84">
        <v>2.8</v>
      </c>
      <c r="P196" s="84">
        <f t="shared" si="104"/>
        <v>2.7194066749072929</v>
      </c>
      <c r="Q196" s="84">
        <f t="shared" si="105"/>
        <v>3.1561996779388082</v>
      </c>
      <c r="R196" s="84">
        <f t="shared" si="99"/>
        <v>2.9578351164254246</v>
      </c>
      <c r="S196" s="84">
        <f t="shared" si="100"/>
        <v>3.7913156189241737</v>
      </c>
      <c r="T196" s="84">
        <f t="shared" si="101"/>
        <v>3.1857813547954397</v>
      </c>
      <c r="U196" s="84">
        <f t="shared" si="102"/>
        <v>2.5054945054945055</v>
      </c>
      <c r="V196" s="50">
        <f t="shared" si="103"/>
        <v>2.7106836370648923</v>
      </c>
      <c r="W196" s="84"/>
      <c r="X196" s="84"/>
      <c r="Y196" s="275"/>
    </row>
    <row r="197" spans="1:60" ht="15.75" thickBot="1">
      <c r="A197" s="5" t="s">
        <v>23</v>
      </c>
      <c r="B197" s="84">
        <v>5.16</v>
      </c>
      <c r="C197" s="84">
        <v>5.73</v>
      </c>
      <c r="D197" s="84">
        <v>5.31</v>
      </c>
      <c r="E197" s="84">
        <v>6.24</v>
      </c>
      <c r="F197" s="84">
        <v>6.51</v>
      </c>
      <c r="G197" s="84">
        <v>6.51</v>
      </c>
      <c r="H197" s="84">
        <v>6.61</v>
      </c>
      <c r="I197" s="84">
        <v>7.54</v>
      </c>
      <c r="J197" s="84">
        <v>7.58</v>
      </c>
      <c r="K197" s="84">
        <v>6.72</v>
      </c>
      <c r="L197" s="84">
        <v>6.83</v>
      </c>
      <c r="M197" s="84">
        <v>6</v>
      </c>
      <c r="N197" s="84">
        <v>7.24</v>
      </c>
      <c r="O197" s="84">
        <v>6.05</v>
      </c>
      <c r="P197" s="84">
        <f t="shared" si="104"/>
        <v>6.5203955500618038</v>
      </c>
      <c r="Q197" s="84">
        <f t="shared" si="105"/>
        <v>5.7648953301127213</v>
      </c>
      <c r="R197" s="84">
        <f t="shared" si="99"/>
        <v>6.198867212083071</v>
      </c>
      <c r="S197" s="84">
        <f t="shared" si="100"/>
        <v>6.3188593648736235</v>
      </c>
      <c r="T197" s="84">
        <f t="shared" si="101"/>
        <v>6.5057008718980551</v>
      </c>
      <c r="U197" s="84">
        <f t="shared" si="102"/>
        <v>6.813186813186813</v>
      </c>
      <c r="V197" s="50">
        <f t="shared" si="103"/>
        <v>6.3265355317712855</v>
      </c>
      <c r="W197" s="84"/>
      <c r="X197" s="84"/>
      <c r="Y197" s="275"/>
    </row>
    <row r="198" spans="1:60" ht="15.75" thickBot="1">
      <c r="A198" s="5" t="s">
        <v>24</v>
      </c>
      <c r="B198" s="84">
        <v>3.02</v>
      </c>
      <c r="C198" s="84">
        <v>2.7</v>
      </c>
      <c r="D198" s="84">
        <v>2.46</v>
      </c>
      <c r="E198" s="84">
        <v>2.61</v>
      </c>
      <c r="F198" s="84">
        <v>2.77</v>
      </c>
      <c r="G198" s="84">
        <v>2.95</v>
      </c>
      <c r="H198" s="84">
        <v>2.97</v>
      </c>
      <c r="I198" s="84">
        <v>2.59</v>
      </c>
      <c r="J198" s="84">
        <v>2.94</v>
      </c>
      <c r="K198" s="84">
        <v>2.5099999999999998</v>
      </c>
      <c r="L198" s="84">
        <v>2.52</v>
      </c>
      <c r="M198" s="84">
        <v>2.56</v>
      </c>
      <c r="N198" s="84">
        <v>3.51</v>
      </c>
      <c r="O198" s="84">
        <v>2.87</v>
      </c>
      <c r="P198" s="84">
        <f t="shared" si="104"/>
        <v>3.1829419035846724</v>
      </c>
      <c r="Q198" s="84">
        <f t="shared" si="105"/>
        <v>3.1884057971014492</v>
      </c>
      <c r="R198" s="84">
        <f t="shared" si="99"/>
        <v>2.643171806167401</v>
      </c>
      <c r="S198" s="84">
        <f t="shared" si="100"/>
        <v>3.208036292935839</v>
      </c>
      <c r="T198" s="84">
        <f t="shared" si="101"/>
        <v>2.3138832997987926</v>
      </c>
      <c r="U198" s="84">
        <f t="shared" si="102"/>
        <v>3.9120879120879124</v>
      </c>
      <c r="V198" s="50">
        <f t="shared" si="103"/>
        <v>2.8312120335551056</v>
      </c>
      <c r="W198" s="84"/>
      <c r="X198" s="84"/>
      <c r="Y198" s="275"/>
    </row>
    <row r="199" spans="1:60" ht="24.75" thickBot="1">
      <c r="A199" s="17" t="s">
        <v>25</v>
      </c>
      <c r="B199" s="82">
        <v>24.9</v>
      </c>
      <c r="C199" s="82">
        <v>25.39</v>
      </c>
      <c r="D199" s="82">
        <v>26.26</v>
      </c>
      <c r="E199" s="82">
        <v>27.81</v>
      </c>
      <c r="F199" s="82">
        <v>28.87</v>
      </c>
      <c r="G199" s="82">
        <v>29.64</v>
      </c>
      <c r="H199" s="82">
        <v>28.36</v>
      </c>
      <c r="I199" s="82">
        <v>29.7</v>
      </c>
      <c r="J199" s="82">
        <v>30.61</v>
      </c>
      <c r="K199" s="82">
        <v>29.27</v>
      </c>
      <c r="L199" s="82">
        <v>28.46</v>
      </c>
      <c r="M199" s="82">
        <v>28.96</v>
      </c>
      <c r="N199" s="82">
        <v>30.5</v>
      </c>
      <c r="O199" s="82">
        <v>29.13</v>
      </c>
      <c r="P199" s="82">
        <f t="shared" si="104"/>
        <v>29.975278121137205</v>
      </c>
      <c r="Q199" s="82">
        <f t="shared" si="105"/>
        <v>30.305958132045092</v>
      </c>
      <c r="R199" s="82">
        <f t="shared" si="99"/>
        <v>29.641283826305852</v>
      </c>
      <c r="S199" s="82">
        <f t="shared" si="100"/>
        <v>28.904731043421904</v>
      </c>
      <c r="T199" s="82">
        <f t="shared" si="101"/>
        <v>29.074446680080484</v>
      </c>
      <c r="U199" s="82">
        <f t="shared" si="102"/>
        <v>31.384615384615383</v>
      </c>
      <c r="V199" s="51">
        <f t="shared" si="103"/>
        <v>28.465191399093627</v>
      </c>
      <c r="W199" s="82"/>
      <c r="X199" s="82"/>
      <c r="Y199" s="276"/>
    </row>
    <row r="200" spans="1:60" ht="15.75" thickBot="1">
      <c r="A200" s="19" t="s">
        <v>26</v>
      </c>
      <c r="B200" s="82">
        <v>100</v>
      </c>
      <c r="C200" s="82">
        <v>100</v>
      </c>
      <c r="D200" s="82">
        <v>100</v>
      </c>
      <c r="E200" s="82">
        <v>100</v>
      </c>
      <c r="F200" s="82">
        <v>100</v>
      </c>
      <c r="G200" s="82">
        <v>100</v>
      </c>
      <c r="H200" s="82">
        <v>100</v>
      </c>
      <c r="I200" s="82">
        <v>100</v>
      </c>
      <c r="J200" s="82">
        <v>100</v>
      </c>
      <c r="K200" s="82">
        <v>100</v>
      </c>
      <c r="L200" s="82">
        <v>100</v>
      </c>
      <c r="M200" s="82">
        <v>100</v>
      </c>
      <c r="N200" s="82">
        <v>100</v>
      </c>
      <c r="O200" s="82">
        <v>100</v>
      </c>
      <c r="P200" s="82">
        <f t="shared" si="104"/>
        <v>100</v>
      </c>
      <c r="Q200" s="82">
        <f>Q144/$Q$144*100</f>
        <v>100</v>
      </c>
      <c r="R200" s="82">
        <f t="shared" si="99"/>
        <v>100</v>
      </c>
      <c r="S200" s="82">
        <f t="shared" si="100"/>
        <v>100</v>
      </c>
      <c r="T200" s="82">
        <f t="shared" si="101"/>
        <v>100</v>
      </c>
      <c r="U200" s="82">
        <f t="shared" si="102"/>
        <v>100</v>
      </c>
      <c r="V200" s="48">
        <f t="shared" si="103"/>
        <v>100</v>
      </c>
      <c r="W200" s="82"/>
      <c r="X200" s="82"/>
      <c r="Y200" s="276"/>
    </row>
    <row r="201" spans="1:60" ht="15.75">
      <c r="A201" s="2"/>
      <c r="R201" s="86">
        <f t="shared" ref="R201:U201" si="106">R185+R190+R199</f>
        <v>100</v>
      </c>
      <c r="S201" s="86">
        <f t="shared" si="106"/>
        <v>100</v>
      </c>
      <c r="T201" s="86">
        <f t="shared" si="106"/>
        <v>100</v>
      </c>
      <c r="U201" s="86">
        <f t="shared" si="106"/>
        <v>100</v>
      </c>
      <c r="V201" s="86">
        <f>V185+V190+V199</f>
        <v>100</v>
      </c>
      <c r="W201" s="113"/>
      <c r="X201" s="113"/>
      <c r="Y201" s="113"/>
    </row>
    <row r="202" spans="1:60" ht="15.75">
      <c r="A202" s="2"/>
    </row>
    <row r="203" spans="1:60" ht="16.5" thickBot="1">
      <c r="A203" s="297" t="s">
        <v>30</v>
      </c>
      <c r="B203" s="297"/>
      <c r="C203" s="297"/>
      <c r="D203" s="297"/>
      <c r="E203" s="297"/>
      <c r="F203" s="297"/>
      <c r="G203" s="297"/>
      <c r="H203" s="297"/>
      <c r="I203" s="297"/>
      <c r="J203" s="297"/>
      <c r="K203" s="297"/>
      <c r="L203" s="297"/>
      <c r="M203" s="297"/>
      <c r="N203" s="297"/>
      <c r="S203" s="155"/>
      <c r="T203" s="155"/>
      <c r="U203" s="155"/>
      <c r="V203" s="155"/>
      <c r="W203" s="155"/>
      <c r="X203" s="155"/>
      <c r="Y203" s="155"/>
    </row>
    <row r="204" spans="1:60" ht="24.75" thickBot="1">
      <c r="A204" s="3" t="s">
        <v>1</v>
      </c>
      <c r="B204" s="26">
        <v>2001</v>
      </c>
      <c r="C204" s="26" t="s">
        <v>31</v>
      </c>
      <c r="D204" s="26" t="s">
        <v>32</v>
      </c>
      <c r="E204" s="26" t="s">
        <v>33</v>
      </c>
      <c r="F204" s="26" t="s">
        <v>34</v>
      </c>
      <c r="G204" s="26" t="s">
        <v>35</v>
      </c>
      <c r="H204" s="26" t="s">
        <v>36</v>
      </c>
      <c r="I204" s="26" t="s">
        <v>37</v>
      </c>
      <c r="J204" s="26" t="s">
        <v>38</v>
      </c>
      <c r="K204" s="26" t="s">
        <v>39</v>
      </c>
      <c r="L204" s="26" t="s">
        <v>40</v>
      </c>
      <c r="M204" s="26" t="s">
        <v>41</v>
      </c>
      <c r="N204" s="26" t="s">
        <v>42</v>
      </c>
      <c r="O204" s="26" t="s">
        <v>43</v>
      </c>
      <c r="P204" s="26" t="s">
        <v>57</v>
      </c>
      <c r="Q204" s="26" t="s">
        <v>76</v>
      </c>
      <c r="R204" s="154" t="s">
        <v>149</v>
      </c>
      <c r="S204" s="154" t="s">
        <v>156</v>
      </c>
      <c r="T204" s="154" t="s">
        <v>197</v>
      </c>
      <c r="U204" s="154" t="s">
        <v>210</v>
      </c>
      <c r="V204" s="154" t="s">
        <v>199</v>
      </c>
      <c r="W204" s="154" t="s">
        <v>236</v>
      </c>
      <c r="X204" s="154" t="s">
        <v>198</v>
      </c>
      <c r="Y204" s="154" t="s">
        <v>237</v>
      </c>
      <c r="AA204" s="154" t="s">
        <v>211</v>
      </c>
      <c r="AB204" s="154" t="s">
        <v>212</v>
      </c>
      <c r="AC204" s="154" t="s">
        <v>213</v>
      </c>
      <c r="AD204" s="154" t="s">
        <v>214</v>
      </c>
      <c r="AE204" s="154" t="s">
        <v>215</v>
      </c>
      <c r="AF204" s="154" t="s">
        <v>216</v>
      </c>
      <c r="AG204" s="154" t="s">
        <v>217</v>
      </c>
      <c r="AH204" s="154" t="s">
        <v>218</v>
      </c>
      <c r="AI204" s="154" t="s">
        <v>219</v>
      </c>
      <c r="AJ204" s="154" t="s">
        <v>220</v>
      </c>
      <c r="AK204" s="154" t="s">
        <v>221</v>
      </c>
      <c r="AL204" s="154" t="s">
        <v>222</v>
      </c>
      <c r="AM204" s="154" t="s">
        <v>223</v>
      </c>
      <c r="AN204" s="154" t="s">
        <v>224</v>
      </c>
      <c r="AO204" s="154" t="s">
        <v>225</v>
      </c>
      <c r="AP204" s="154" t="s">
        <v>226</v>
      </c>
      <c r="AQ204" s="154" t="s">
        <v>227</v>
      </c>
      <c r="AR204" s="154" t="s">
        <v>228</v>
      </c>
      <c r="AS204" s="154" t="s">
        <v>229</v>
      </c>
      <c r="AT204" s="154" t="s">
        <v>230</v>
      </c>
      <c r="AU204" s="154" t="s">
        <v>231</v>
      </c>
      <c r="AV204" s="154" t="s">
        <v>232</v>
      </c>
      <c r="AW204" s="154" t="s">
        <v>233</v>
      </c>
      <c r="AX204" s="154" t="s">
        <v>234</v>
      </c>
      <c r="AY204" s="154" t="s">
        <v>235</v>
      </c>
      <c r="AZ204" s="154" t="s">
        <v>238</v>
      </c>
      <c r="BA204" s="154" t="s">
        <v>239</v>
      </c>
      <c r="BB204" s="154" t="s">
        <v>240</v>
      </c>
      <c r="BC204" s="154" t="s">
        <v>241</v>
      </c>
      <c r="BD204" s="154" t="s">
        <v>242</v>
      </c>
      <c r="BE204" s="154" t="s">
        <v>243</v>
      </c>
      <c r="BF204" s="154" t="s">
        <v>244</v>
      </c>
      <c r="BG204" s="154" t="s">
        <v>245</v>
      </c>
      <c r="BH204" s="154" t="s">
        <v>246</v>
      </c>
    </row>
    <row r="205" spans="1:60" ht="15.75" thickBot="1">
      <c r="A205" s="5" t="s">
        <v>3</v>
      </c>
      <c r="B205" s="27"/>
      <c r="C205" s="83">
        <v>5.7</v>
      </c>
      <c r="D205" s="49">
        <v>-6.32</v>
      </c>
      <c r="E205" s="49">
        <v>-10.32</v>
      </c>
      <c r="F205" s="49">
        <v>-7.74</v>
      </c>
      <c r="G205" s="84">
        <v>-14.63</v>
      </c>
      <c r="H205" s="49">
        <v>1.97</v>
      </c>
      <c r="I205" s="49">
        <v>-12.67</v>
      </c>
      <c r="J205" s="49">
        <v>-6.31</v>
      </c>
      <c r="K205" s="49">
        <v>3.7</v>
      </c>
      <c r="L205" s="49">
        <v>-2.27</v>
      </c>
      <c r="M205" s="49">
        <v>-9.6300000000000008</v>
      </c>
      <c r="N205" s="49">
        <v>-10.66</v>
      </c>
      <c r="O205" s="49">
        <v>4.12</v>
      </c>
      <c r="P205" s="49">
        <f t="shared" ref="P205:U205" si="107">(P121-O121)/O121*100</f>
        <v>-10.671936758893279</v>
      </c>
      <c r="Q205" s="49">
        <f t="shared" si="107"/>
        <v>3.0973451327433628</v>
      </c>
      <c r="R205" s="49">
        <f t="shared" si="107"/>
        <v>11.158798283261802</v>
      </c>
      <c r="S205" s="49">
        <f t="shared" si="107"/>
        <v>-8.4942084942084932</v>
      </c>
      <c r="T205" s="49">
        <f t="shared" si="107"/>
        <v>-7.1729957805907167</v>
      </c>
      <c r="U205" s="49">
        <f t="shared" si="107"/>
        <v>-23.18181818181818</v>
      </c>
      <c r="V205" s="49">
        <f t="shared" ref="V205:V228" si="108">(T121-B121)/B121*100</f>
        <v>-56.777996070726914</v>
      </c>
      <c r="W205" s="49">
        <f t="shared" ref="W205:W228" si="109">(U121-B121)/B121*100</f>
        <v>-66.797642436149303</v>
      </c>
      <c r="X205" s="49">
        <f t="shared" ref="X205:X228" si="110">(T121-K121)/K121*100</f>
        <v>-28.571428571428569</v>
      </c>
      <c r="Y205" s="49">
        <f t="shared" ref="Y205:Y228" si="111">(U121-K121)/K121*100</f>
        <v>-45.129870129870127</v>
      </c>
      <c r="AA205" s="49">
        <f t="shared" ref="AA205:AA228" si="112">(V121-M121)/M121*100</f>
        <v>2280.1470588235293</v>
      </c>
      <c r="AB205" s="49">
        <f t="shared" ref="AB205:AB228" si="113">(W121-N121)/N121*100</f>
        <v>-100</v>
      </c>
      <c r="AC205" s="49">
        <f t="shared" ref="AC205:AC228" si="114">(X121-O121)/O121*100</f>
        <v>-100</v>
      </c>
      <c r="AD205" s="49">
        <f t="shared" ref="AD205:AD228" si="115">(Z121-P121)/P121*100</f>
        <v>-100</v>
      </c>
      <c r="AE205" s="49">
        <f t="shared" ref="AE205:AE228" si="116">(AA121-Q121)/Q121*100</f>
        <v>-100</v>
      </c>
      <c r="AF205" s="49" t="e">
        <f t="shared" ref="AF205:AF228" si="117">(AB121-R121)/R121*100</f>
        <v>#VALUE!</v>
      </c>
      <c r="AG205" s="49" t="e">
        <f t="shared" ref="AG205:AG228" si="118">(AC121-S121)/S121*100</f>
        <v>#VALUE!</v>
      </c>
      <c r="AH205" s="49">
        <f t="shared" ref="AH205:AH228" si="119">(AD121-T121)/T121*100</f>
        <v>2.7272727272727271</v>
      </c>
      <c r="AI205" s="49">
        <f t="shared" ref="AI205:AI228" si="120">(AE121-U121)/U121*100</f>
        <v>-95.867496580627702</v>
      </c>
      <c r="AJ205" s="49">
        <f t="shared" ref="AJ205:AJ228" si="121">(AF121-V121)/V121*100</f>
        <v>-99.892123404715178</v>
      </c>
      <c r="AK205" s="49" t="e">
        <f t="shared" ref="AK205:AK228" si="122">(AG121-W121)/W121*100</f>
        <v>#DIV/0!</v>
      </c>
      <c r="AL205" s="49" t="e">
        <f t="shared" ref="AL205:AL228" si="123">(AH121-X121)/X121*100</f>
        <v>#VALUE!</v>
      </c>
      <c r="AM205" s="49" t="e">
        <f t="shared" ref="AM205:BH205" si="124">(AI121-Z121)/Z121*100</f>
        <v>#VALUE!</v>
      </c>
      <c r="AN205" s="49" t="e">
        <f t="shared" si="124"/>
        <v>#DIV/0!</v>
      </c>
      <c r="AO205" s="49" t="e">
        <f t="shared" si="124"/>
        <v>#VALUE!</v>
      </c>
      <c r="AP205" s="49" t="e">
        <f t="shared" si="124"/>
        <v>#VALUE!</v>
      </c>
      <c r="AQ205" s="49">
        <f t="shared" si="124"/>
        <v>-79.188772328997885</v>
      </c>
      <c r="AR205" s="49">
        <f t="shared" si="124"/>
        <v>-100</v>
      </c>
      <c r="AS205" s="49">
        <f t="shared" si="124"/>
        <v>-100</v>
      </c>
      <c r="AT205" s="49">
        <f t="shared" si="124"/>
        <v>-100</v>
      </c>
      <c r="AU205" s="49" t="e">
        <f t="shared" si="124"/>
        <v>#VALUE!</v>
      </c>
      <c r="AV205" s="49" t="e">
        <f t="shared" si="124"/>
        <v>#VALUE!</v>
      </c>
      <c r="AW205" s="49">
        <f t="shared" si="124"/>
        <v>-100</v>
      </c>
      <c r="AX205" s="49">
        <f t="shared" si="124"/>
        <v>-100</v>
      </c>
      <c r="AY205" s="49">
        <f t="shared" si="124"/>
        <v>-100</v>
      </c>
      <c r="AZ205" s="49">
        <f t="shared" si="124"/>
        <v>-100</v>
      </c>
      <c r="BA205" s="49" t="e">
        <f t="shared" si="124"/>
        <v>#DIV/0!</v>
      </c>
      <c r="BB205" s="49" t="e">
        <f t="shared" si="124"/>
        <v>#DIV/0!</v>
      </c>
      <c r="BC205" s="49" t="e">
        <f t="shared" si="124"/>
        <v>#DIV/0!</v>
      </c>
      <c r="BD205" s="49" t="e">
        <f t="shared" si="124"/>
        <v>#DIV/0!</v>
      </c>
      <c r="BE205" s="49" t="e">
        <f t="shared" si="124"/>
        <v>#DIV/0!</v>
      </c>
      <c r="BF205" s="49" t="e">
        <f t="shared" si="124"/>
        <v>#DIV/0!</v>
      </c>
      <c r="BG205" s="49" t="e">
        <f t="shared" si="124"/>
        <v>#DIV/0!</v>
      </c>
      <c r="BH205" s="49" t="e">
        <f t="shared" si="124"/>
        <v>#DIV/0!</v>
      </c>
    </row>
    <row r="206" spans="1:60" ht="15.75" thickBot="1">
      <c r="A206" s="5" t="s">
        <v>4</v>
      </c>
      <c r="B206" s="27"/>
      <c r="C206" s="49">
        <v>13.33</v>
      </c>
      <c r="D206" s="49">
        <v>-5.88</v>
      </c>
      <c r="E206" s="49">
        <v>6.25</v>
      </c>
      <c r="F206" s="49">
        <v>-35.29</v>
      </c>
      <c r="G206" s="84">
        <v>-45.45</v>
      </c>
      <c r="H206" s="49">
        <v>66.67</v>
      </c>
      <c r="I206" s="49">
        <v>0</v>
      </c>
      <c r="J206" s="49">
        <v>-20</v>
      </c>
      <c r="K206" s="49">
        <v>37.5</v>
      </c>
      <c r="L206" s="49">
        <v>-18.18</v>
      </c>
      <c r="M206" s="49">
        <v>11.11</v>
      </c>
      <c r="N206" s="49">
        <v>-30</v>
      </c>
      <c r="O206" s="84">
        <v>85.71</v>
      </c>
      <c r="P206" s="84">
        <f t="shared" ref="P206:R228" si="125">(P122-O122)/O122*100</f>
        <v>-53.846153846153847</v>
      </c>
      <c r="Q206" s="84">
        <f t="shared" si="125"/>
        <v>-50</v>
      </c>
      <c r="R206" s="83">
        <f t="shared" si="125"/>
        <v>133.33333333333331</v>
      </c>
      <c r="S206" s="49">
        <f t="shared" ref="S206:S228" si="126">(S122-R122)/R122*100</f>
        <v>28.571428571428569</v>
      </c>
      <c r="T206" s="80">
        <f t="shared" ref="T206:U228" si="127">(T122-S122)/S122*100</f>
        <v>-55.555555555555557</v>
      </c>
      <c r="U206" s="80">
        <f t="shared" si="127"/>
        <v>-100</v>
      </c>
      <c r="V206" s="49">
        <f t="shared" si="108"/>
        <v>-73.333333333333329</v>
      </c>
      <c r="W206" s="49">
        <f t="shared" si="109"/>
        <v>-100</v>
      </c>
      <c r="X206" s="49">
        <f t="shared" si="110"/>
        <v>-63.636363636363633</v>
      </c>
      <c r="Y206" s="49">
        <f t="shared" si="111"/>
        <v>-100</v>
      </c>
      <c r="AA206" s="49">
        <f t="shared" si="112"/>
        <v>1789.9999999999998</v>
      </c>
      <c r="AB206" s="49">
        <f t="shared" si="113"/>
        <v>-100</v>
      </c>
      <c r="AC206" s="49">
        <f t="shared" si="114"/>
        <v>-100</v>
      </c>
      <c r="AD206" s="49">
        <f t="shared" si="115"/>
        <v>-100</v>
      </c>
      <c r="AE206" s="49">
        <f t="shared" si="116"/>
        <v>-100</v>
      </c>
      <c r="AF206" s="49">
        <f t="shared" si="117"/>
        <v>-100</v>
      </c>
      <c r="AG206" s="49" t="e">
        <f t="shared" si="118"/>
        <v>#VALUE!</v>
      </c>
      <c r="AH206" s="49">
        <f t="shared" si="119"/>
        <v>50</v>
      </c>
      <c r="AI206" s="49" t="e">
        <f t="shared" si="120"/>
        <v>#DIV/0!</v>
      </c>
      <c r="AJ206" s="49">
        <f t="shared" si="121"/>
        <v>-99.901897306100011</v>
      </c>
      <c r="AK206" s="49" t="e">
        <f t="shared" si="122"/>
        <v>#DIV/0!</v>
      </c>
      <c r="AL206" s="49" t="e">
        <f t="shared" si="123"/>
        <v>#DIV/0!</v>
      </c>
      <c r="AM206" s="49" t="e">
        <f t="shared" ref="AM206:BH206" si="128">(AI122-Z122)/Z122*100</f>
        <v>#VALUE!</v>
      </c>
      <c r="AN206" s="49" t="e">
        <f t="shared" si="128"/>
        <v>#DIV/0!</v>
      </c>
      <c r="AO206" s="49" t="e">
        <f t="shared" si="128"/>
        <v>#DIV/0!</v>
      </c>
      <c r="AP206" s="49" t="e">
        <f t="shared" si="128"/>
        <v>#VALUE!</v>
      </c>
      <c r="AQ206" s="49">
        <f t="shared" si="128"/>
        <v>1067.0786979810466</v>
      </c>
      <c r="AR206" s="49">
        <f t="shared" si="128"/>
        <v>-100</v>
      </c>
      <c r="AS206" s="49">
        <f t="shared" si="128"/>
        <v>-100</v>
      </c>
      <c r="AT206" s="49">
        <f t="shared" si="128"/>
        <v>-100</v>
      </c>
      <c r="AU206" s="49" t="e">
        <f t="shared" si="128"/>
        <v>#DIV/0!</v>
      </c>
      <c r="AV206" s="49" t="e">
        <f t="shared" si="128"/>
        <v>#VALUE!</v>
      </c>
      <c r="AW206" s="49">
        <f t="shared" si="128"/>
        <v>-100</v>
      </c>
      <c r="AX206" s="49">
        <f t="shared" si="128"/>
        <v>-100</v>
      </c>
      <c r="AY206" s="49">
        <f t="shared" si="128"/>
        <v>-100</v>
      </c>
      <c r="AZ206" s="49">
        <f t="shared" si="128"/>
        <v>-100</v>
      </c>
      <c r="BA206" s="49" t="e">
        <f t="shared" si="128"/>
        <v>#DIV/0!</v>
      </c>
      <c r="BB206" s="49" t="e">
        <f t="shared" si="128"/>
        <v>#DIV/0!</v>
      </c>
      <c r="BC206" s="49" t="e">
        <f t="shared" si="128"/>
        <v>#DIV/0!</v>
      </c>
      <c r="BD206" s="49" t="e">
        <f t="shared" si="128"/>
        <v>#DIV/0!</v>
      </c>
      <c r="BE206" s="49" t="e">
        <f t="shared" si="128"/>
        <v>#DIV/0!</v>
      </c>
      <c r="BF206" s="49" t="e">
        <f t="shared" si="128"/>
        <v>#DIV/0!</v>
      </c>
      <c r="BG206" s="49" t="e">
        <f t="shared" si="128"/>
        <v>#DIV/0!</v>
      </c>
      <c r="BH206" s="49" t="e">
        <f t="shared" si="128"/>
        <v>#DIV/0!</v>
      </c>
    </row>
    <row r="207" spans="1:60" ht="15.75" thickBot="1">
      <c r="A207" s="5" t="s">
        <v>5</v>
      </c>
      <c r="B207" s="27"/>
      <c r="C207" s="49">
        <v>-1.53</v>
      </c>
      <c r="D207" s="49">
        <v>-5.82</v>
      </c>
      <c r="E207" s="49">
        <v>-12.02</v>
      </c>
      <c r="F207" s="49">
        <v>-6.39</v>
      </c>
      <c r="G207" s="84">
        <v>9.24</v>
      </c>
      <c r="H207" s="49">
        <v>-10.78</v>
      </c>
      <c r="I207" s="49">
        <v>-13.46</v>
      </c>
      <c r="J207" s="49">
        <v>-9.52</v>
      </c>
      <c r="K207" s="49">
        <v>-5.26</v>
      </c>
      <c r="L207" s="49">
        <v>-7.59</v>
      </c>
      <c r="M207" s="49">
        <v>5.01</v>
      </c>
      <c r="N207" s="84">
        <v>-20.04</v>
      </c>
      <c r="O207" s="49">
        <v>2.15</v>
      </c>
      <c r="P207" s="49">
        <f t="shared" si="125"/>
        <v>5.8411214953271031</v>
      </c>
      <c r="Q207" s="49">
        <f t="shared" si="125"/>
        <v>-10.154525386313466</v>
      </c>
      <c r="R207" s="49">
        <f t="shared" si="125"/>
        <v>-0.73710073710073709</v>
      </c>
      <c r="S207" s="83">
        <f t="shared" si="126"/>
        <v>11.633663366336634</v>
      </c>
      <c r="T207" s="49">
        <f t="shared" si="127"/>
        <v>-7.0953436807095347</v>
      </c>
      <c r="U207" s="49">
        <f t="shared" si="127"/>
        <v>-28.162291169451077</v>
      </c>
      <c r="V207" s="49">
        <f t="shared" si="108"/>
        <v>-57.157464212678931</v>
      </c>
      <c r="W207" s="49">
        <f t="shared" si="109"/>
        <v>-69.222903885480562</v>
      </c>
      <c r="X207" s="49">
        <f t="shared" si="110"/>
        <v>-22.407407407407405</v>
      </c>
      <c r="Y207" s="49">
        <f t="shared" si="111"/>
        <v>-44.25925925925926</v>
      </c>
      <c r="AA207" s="49">
        <f t="shared" si="112"/>
        <v>2186.6412213740455</v>
      </c>
      <c r="AB207" s="49">
        <f t="shared" si="113"/>
        <v>-100</v>
      </c>
      <c r="AC207" s="49">
        <f t="shared" si="114"/>
        <v>-100</v>
      </c>
      <c r="AD207" s="49">
        <f t="shared" si="115"/>
        <v>-100</v>
      </c>
      <c r="AE207" s="49">
        <f t="shared" si="116"/>
        <v>-100</v>
      </c>
      <c r="AF207" s="49">
        <f t="shared" si="117"/>
        <v>-100</v>
      </c>
      <c r="AG207" s="49" t="e">
        <f t="shared" si="118"/>
        <v>#VALUE!</v>
      </c>
      <c r="AH207" s="49">
        <f t="shared" si="119"/>
        <v>8.1145584725536999</v>
      </c>
      <c r="AI207" s="49">
        <f t="shared" si="120"/>
        <v>-95.349247871741909</v>
      </c>
      <c r="AJ207" s="49">
        <f t="shared" si="121"/>
        <v>-99.883168386696241</v>
      </c>
      <c r="AK207" s="49" t="e">
        <f t="shared" si="122"/>
        <v>#DIV/0!</v>
      </c>
      <c r="AL207" s="49" t="e">
        <f t="shared" si="123"/>
        <v>#DIV/0!</v>
      </c>
      <c r="AM207" s="49" t="e">
        <f t="shared" ref="AM207:BH207" si="129">(AI123-Z123)/Z123*100</f>
        <v>#VALUE!</v>
      </c>
      <c r="AN207" s="49" t="e">
        <f t="shared" si="129"/>
        <v>#DIV/0!</v>
      </c>
      <c r="AO207" s="49" t="e">
        <f t="shared" si="129"/>
        <v>#DIV/0!</v>
      </c>
      <c r="AP207" s="49" t="e">
        <f t="shared" si="129"/>
        <v>#VALUE!</v>
      </c>
      <c r="AQ207" s="49">
        <f t="shared" si="129"/>
        <v>-77.924944812362028</v>
      </c>
      <c r="AR207" s="49">
        <f t="shared" si="129"/>
        <v>-100</v>
      </c>
      <c r="AS207" s="49">
        <f t="shared" si="129"/>
        <v>-100</v>
      </c>
      <c r="AT207" s="49">
        <f t="shared" si="129"/>
        <v>-100</v>
      </c>
      <c r="AU207" s="49" t="e">
        <f t="shared" si="129"/>
        <v>#DIV/0!</v>
      </c>
      <c r="AV207" s="49" t="e">
        <f t="shared" si="129"/>
        <v>#VALUE!</v>
      </c>
      <c r="AW207" s="49">
        <f t="shared" si="129"/>
        <v>-100</v>
      </c>
      <c r="AX207" s="49">
        <f t="shared" si="129"/>
        <v>-100</v>
      </c>
      <c r="AY207" s="49">
        <f t="shared" si="129"/>
        <v>-100</v>
      </c>
      <c r="AZ207" s="49">
        <f t="shared" si="129"/>
        <v>-100</v>
      </c>
      <c r="BA207" s="49" t="e">
        <f t="shared" si="129"/>
        <v>#DIV/0!</v>
      </c>
      <c r="BB207" s="49" t="e">
        <f t="shared" si="129"/>
        <v>#DIV/0!</v>
      </c>
      <c r="BC207" s="49" t="e">
        <f t="shared" si="129"/>
        <v>#DIV/0!</v>
      </c>
      <c r="BD207" s="49" t="e">
        <f t="shared" si="129"/>
        <v>#DIV/0!</v>
      </c>
      <c r="BE207" s="49" t="e">
        <f t="shared" si="129"/>
        <v>#DIV/0!</v>
      </c>
      <c r="BF207" s="49" t="e">
        <f t="shared" si="129"/>
        <v>#DIV/0!</v>
      </c>
      <c r="BG207" s="49" t="e">
        <f t="shared" si="129"/>
        <v>#DIV/0!</v>
      </c>
      <c r="BH207" s="49" t="e">
        <f t="shared" si="129"/>
        <v>#DIV/0!</v>
      </c>
    </row>
    <row r="208" spans="1:60" ht="15.75" thickBot="1">
      <c r="A208" s="5" t="s">
        <v>6</v>
      </c>
      <c r="B208" s="27"/>
      <c r="C208" s="49">
        <v>-8.06</v>
      </c>
      <c r="D208" s="49">
        <v>5.26</v>
      </c>
      <c r="E208" s="49">
        <v>-5</v>
      </c>
      <c r="F208" s="49">
        <v>-6.14</v>
      </c>
      <c r="G208" s="49">
        <v>-19.63</v>
      </c>
      <c r="H208" s="49">
        <v>-5.81</v>
      </c>
      <c r="I208" s="84">
        <v>-22.22</v>
      </c>
      <c r="J208" s="49">
        <v>-9.52</v>
      </c>
      <c r="K208" s="49">
        <v>-3.51</v>
      </c>
      <c r="L208" s="49">
        <v>0</v>
      </c>
      <c r="M208" s="83">
        <v>23.64</v>
      </c>
      <c r="N208" s="49">
        <v>-19.12</v>
      </c>
      <c r="O208" s="49">
        <v>5.45</v>
      </c>
      <c r="P208" s="49">
        <f t="shared" si="125"/>
        <v>18.96551724137931</v>
      </c>
      <c r="Q208" s="49">
        <f t="shared" si="125"/>
        <v>-4.3478260869565215</v>
      </c>
      <c r="R208" s="49">
        <f t="shared" si="125"/>
        <v>-15.151515151515152</v>
      </c>
      <c r="S208" s="49">
        <f t="shared" si="126"/>
        <v>8.9285714285714288</v>
      </c>
      <c r="T208" s="84">
        <f t="shared" si="127"/>
        <v>11.475409836065573</v>
      </c>
      <c r="U208" s="84">
        <f t="shared" si="127"/>
        <v>-27.941176470588236</v>
      </c>
      <c r="V208" s="49">
        <f t="shared" si="108"/>
        <v>-45.161290322580641</v>
      </c>
      <c r="W208" s="49">
        <f t="shared" si="109"/>
        <v>-60.483870967741936</v>
      </c>
      <c r="X208" s="49">
        <f t="shared" si="110"/>
        <v>23.636363636363637</v>
      </c>
      <c r="Y208" s="49">
        <f t="shared" si="111"/>
        <v>-10.909090909090908</v>
      </c>
      <c r="AA208" s="49">
        <f t="shared" si="112"/>
        <v>2144.1176470588234</v>
      </c>
      <c r="AB208" s="49">
        <f t="shared" si="113"/>
        <v>-100</v>
      </c>
      <c r="AC208" s="49">
        <f t="shared" si="114"/>
        <v>-100</v>
      </c>
      <c r="AD208" s="49">
        <f t="shared" si="115"/>
        <v>-100</v>
      </c>
      <c r="AE208" s="49">
        <f t="shared" si="116"/>
        <v>-100</v>
      </c>
      <c r="AF208" s="49">
        <f t="shared" si="117"/>
        <v>-100</v>
      </c>
      <c r="AG208" s="49" t="e">
        <f t="shared" si="118"/>
        <v>#VALUE!</v>
      </c>
      <c r="AH208" s="49">
        <f t="shared" si="119"/>
        <v>1.4705882352941175</v>
      </c>
      <c r="AI208" s="49">
        <f t="shared" si="120"/>
        <v>-95.648444792008277</v>
      </c>
      <c r="AJ208" s="49">
        <f t="shared" si="121"/>
        <v>-99.86027116304615</v>
      </c>
      <c r="AK208" s="49" t="e">
        <f t="shared" si="122"/>
        <v>#DIV/0!</v>
      </c>
      <c r="AL208" s="49" t="e">
        <f t="shared" si="123"/>
        <v>#DIV/0!</v>
      </c>
      <c r="AM208" s="49" t="e">
        <f t="shared" ref="AM208:BH208" si="130">(AI124-Z124)/Z124*100</f>
        <v>#VALUE!</v>
      </c>
      <c r="AN208" s="49" t="e">
        <f t="shared" si="130"/>
        <v>#DIV/0!</v>
      </c>
      <c r="AO208" s="49" t="e">
        <f t="shared" si="130"/>
        <v>#DIV/0!</v>
      </c>
      <c r="AP208" s="49" t="e">
        <f t="shared" si="130"/>
        <v>#VALUE!</v>
      </c>
      <c r="AQ208" s="49">
        <f t="shared" si="130"/>
        <v>-100</v>
      </c>
      <c r="AR208" s="49">
        <f t="shared" si="130"/>
        <v>-100</v>
      </c>
      <c r="AS208" s="49">
        <f t="shared" si="130"/>
        <v>-100</v>
      </c>
      <c r="AT208" s="49">
        <f t="shared" si="130"/>
        <v>-100</v>
      </c>
      <c r="AU208" s="49" t="e">
        <f t="shared" si="130"/>
        <v>#DIV/0!</v>
      </c>
      <c r="AV208" s="49" t="e">
        <f t="shared" si="130"/>
        <v>#VALUE!</v>
      </c>
      <c r="AW208" s="49">
        <f t="shared" si="130"/>
        <v>-100</v>
      </c>
      <c r="AX208" s="49">
        <f t="shared" si="130"/>
        <v>-100</v>
      </c>
      <c r="AY208" s="49">
        <f t="shared" si="130"/>
        <v>-100</v>
      </c>
      <c r="AZ208" s="49" t="e">
        <f t="shared" si="130"/>
        <v>#DIV/0!</v>
      </c>
      <c r="BA208" s="49" t="e">
        <f t="shared" si="130"/>
        <v>#DIV/0!</v>
      </c>
      <c r="BB208" s="49" t="e">
        <f t="shared" si="130"/>
        <v>#DIV/0!</v>
      </c>
      <c r="BC208" s="49" t="e">
        <f t="shared" si="130"/>
        <v>#DIV/0!</v>
      </c>
      <c r="BD208" s="49" t="e">
        <f t="shared" si="130"/>
        <v>#DIV/0!</v>
      </c>
      <c r="BE208" s="49" t="e">
        <f t="shared" si="130"/>
        <v>#DIV/0!</v>
      </c>
      <c r="BF208" s="49" t="e">
        <f t="shared" si="130"/>
        <v>#DIV/0!</v>
      </c>
      <c r="BG208" s="49" t="e">
        <f t="shared" si="130"/>
        <v>#DIV/0!</v>
      </c>
      <c r="BH208" s="49" t="e">
        <f t="shared" si="130"/>
        <v>#DIV/0!</v>
      </c>
    </row>
    <row r="209" spans="1:60" ht="15.75" thickBot="1">
      <c r="A209" s="5" t="s">
        <v>7</v>
      </c>
      <c r="B209" s="27"/>
      <c r="C209" s="49">
        <v>-7.74</v>
      </c>
      <c r="D209" s="49">
        <v>5.87</v>
      </c>
      <c r="E209" s="49">
        <v>-19.02</v>
      </c>
      <c r="F209" s="49">
        <v>0.39</v>
      </c>
      <c r="G209" s="49">
        <v>-0.39</v>
      </c>
      <c r="H209" s="49">
        <v>-3.52</v>
      </c>
      <c r="I209" s="49">
        <v>-14.81</v>
      </c>
      <c r="J209" s="84">
        <v>-22.62</v>
      </c>
      <c r="K209" s="83">
        <v>13.54</v>
      </c>
      <c r="L209" s="49">
        <v>-4.6100000000000003</v>
      </c>
      <c r="M209" s="49">
        <v>-2.27</v>
      </c>
      <c r="N209" s="49">
        <v>-16.86</v>
      </c>
      <c r="O209" s="49">
        <v>6.99</v>
      </c>
      <c r="P209" s="49">
        <f t="shared" si="125"/>
        <v>-0.98039215686274506</v>
      </c>
      <c r="Q209" s="49">
        <f t="shared" si="125"/>
        <v>9.2409240924092408</v>
      </c>
      <c r="R209" s="49">
        <f t="shared" si="125"/>
        <v>-17.220543806646525</v>
      </c>
      <c r="S209" s="49">
        <f t="shared" si="126"/>
        <v>9.4890510948905096</v>
      </c>
      <c r="T209" s="84">
        <f t="shared" si="127"/>
        <v>6</v>
      </c>
      <c r="U209" s="84">
        <f t="shared" si="127"/>
        <v>-29.874213836477985</v>
      </c>
      <c r="V209" s="49">
        <f t="shared" si="108"/>
        <v>-50.773993808049532</v>
      </c>
      <c r="W209" s="49">
        <f t="shared" si="109"/>
        <v>-65.479876160990713</v>
      </c>
      <c r="X209" s="49">
        <f t="shared" si="110"/>
        <v>-13.821138211382115</v>
      </c>
      <c r="Y209" s="49">
        <f t="shared" si="111"/>
        <v>-39.566395663956641</v>
      </c>
      <c r="AA209" s="49">
        <f t="shared" si="112"/>
        <v>2240.6976744186045</v>
      </c>
      <c r="AB209" s="49">
        <f t="shared" si="113"/>
        <v>-100</v>
      </c>
      <c r="AC209" s="49">
        <f t="shared" si="114"/>
        <v>-100</v>
      </c>
      <c r="AD209" s="49">
        <f t="shared" si="115"/>
        <v>-100</v>
      </c>
      <c r="AE209" s="49">
        <f t="shared" si="116"/>
        <v>-100</v>
      </c>
      <c r="AF209" s="49">
        <f t="shared" si="117"/>
        <v>-100</v>
      </c>
      <c r="AG209" s="49" t="e">
        <f t="shared" si="118"/>
        <v>#VALUE!</v>
      </c>
      <c r="AH209" s="49">
        <f t="shared" si="119"/>
        <v>-4.716981132075472</v>
      </c>
      <c r="AI209" s="49">
        <f t="shared" si="120"/>
        <v>-95.801160708841678</v>
      </c>
      <c r="AJ209" s="49">
        <f t="shared" si="121"/>
        <v>-99.883713218836519</v>
      </c>
      <c r="AK209" s="49" t="e">
        <f t="shared" si="122"/>
        <v>#DIV/0!</v>
      </c>
      <c r="AL209" s="49" t="e">
        <f t="shared" si="123"/>
        <v>#DIV/0!</v>
      </c>
      <c r="AM209" s="49" t="e">
        <f t="shared" ref="AM209:BH209" si="131">(AI125-Z125)/Z125*100</f>
        <v>#DIV/0!</v>
      </c>
      <c r="AN209" s="49" t="e">
        <f t="shared" si="131"/>
        <v>#DIV/0!</v>
      </c>
      <c r="AO209" s="49" t="e">
        <f t="shared" si="131"/>
        <v>#DIV/0!</v>
      </c>
      <c r="AP209" s="49" t="e">
        <f t="shared" si="131"/>
        <v>#VALUE!</v>
      </c>
      <c r="AQ209" s="49">
        <f t="shared" si="131"/>
        <v>-100</v>
      </c>
      <c r="AR209" s="49">
        <f t="shared" si="131"/>
        <v>-100</v>
      </c>
      <c r="AS209" s="49">
        <f t="shared" si="131"/>
        <v>-100</v>
      </c>
      <c r="AT209" s="49">
        <f t="shared" si="131"/>
        <v>-100</v>
      </c>
      <c r="AU209" s="49" t="e">
        <f t="shared" si="131"/>
        <v>#DIV/0!</v>
      </c>
      <c r="AV209" s="49" t="e">
        <f t="shared" si="131"/>
        <v>#DIV/0!</v>
      </c>
      <c r="AW209" s="49" t="e">
        <f t="shared" si="131"/>
        <v>#DIV/0!</v>
      </c>
      <c r="AX209" s="49" t="e">
        <f t="shared" si="131"/>
        <v>#DIV/0!</v>
      </c>
      <c r="AY209" s="49" t="e">
        <f t="shared" si="131"/>
        <v>#DIV/0!</v>
      </c>
      <c r="AZ209" s="49" t="e">
        <f t="shared" si="131"/>
        <v>#DIV/0!</v>
      </c>
      <c r="BA209" s="49" t="e">
        <f t="shared" si="131"/>
        <v>#DIV/0!</v>
      </c>
      <c r="BB209" s="49" t="e">
        <f t="shared" si="131"/>
        <v>#DIV/0!</v>
      </c>
      <c r="BC209" s="49" t="e">
        <f t="shared" si="131"/>
        <v>#DIV/0!</v>
      </c>
      <c r="BD209" s="49" t="e">
        <f t="shared" si="131"/>
        <v>#DIV/0!</v>
      </c>
      <c r="BE209" s="49" t="e">
        <f t="shared" si="131"/>
        <v>#DIV/0!</v>
      </c>
      <c r="BF209" s="49" t="e">
        <f t="shared" si="131"/>
        <v>#DIV/0!</v>
      </c>
      <c r="BG209" s="49" t="e">
        <f t="shared" si="131"/>
        <v>#DIV/0!</v>
      </c>
      <c r="BH209" s="49" t="e">
        <f t="shared" si="131"/>
        <v>#DIV/0!</v>
      </c>
    </row>
    <row r="210" spans="1:60" ht="15.75" thickBot="1">
      <c r="A210" s="5" t="s">
        <v>8</v>
      </c>
      <c r="B210" s="27"/>
      <c r="C210" s="49">
        <v>-3.57</v>
      </c>
      <c r="D210" s="49">
        <v>-9.52</v>
      </c>
      <c r="E210" s="49">
        <v>-17.54</v>
      </c>
      <c r="F210" s="49">
        <v>8.51</v>
      </c>
      <c r="G210" s="49">
        <v>-12.42</v>
      </c>
      <c r="H210" s="49">
        <v>-9.6999999999999993</v>
      </c>
      <c r="I210" s="49">
        <v>-13.22</v>
      </c>
      <c r="J210" s="49">
        <v>6.67</v>
      </c>
      <c r="K210" s="49">
        <v>-13.39</v>
      </c>
      <c r="L210" s="84">
        <v>-19.59</v>
      </c>
      <c r="M210" s="49">
        <v>-1.28</v>
      </c>
      <c r="N210" s="49">
        <v>3.9</v>
      </c>
      <c r="O210" s="83">
        <v>17.5</v>
      </c>
      <c r="P210" s="49">
        <f t="shared" si="125"/>
        <v>-28.723404255319153</v>
      </c>
      <c r="Q210" s="49">
        <f t="shared" si="125"/>
        <v>-2.9850746268656714</v>
      </c>
      <c r="R210" s="49">
        <f t="shared" si="125"/>
        <v>1.5384615384615385</v>
      </c>
      <c r="S210" s="49">
        <f t="shared" si="126"/>
        <v>15.151515151515152</v>
      </c>
      <c r="T210" s="84">
        <f t="shared" si="127"/>
        <v>-10.526315789473683</v>
      </c>
      <c r="U210" s="84">
        <f t="shared" si="127"/>
        <v>-30.882352941176471</v>
      </c>
      <c r="V210" s="49">
        <f t="shared" si="108"/>
        <v>-65.306122448979593</v>
      </c>
      <c r="W210" s="49">
        <f t="shared" si="109"/>
        <v>-76.020408163265301</v>
      </c>
      <c r="X210" s="49">
        <f t="shared" si="110"/>
        <v>-29.896907216494846</v>
      </c>
      <c r="Y210" s="49">
        <f t="shared" si="111"/>
        <v>-51.546391752577314</v>
      </c>
      <c r="AA210" s="49">
        <f t="shared" si="112"/>
        <v>2675.3246753246754</v>
      </c>
      <c r="AB210" s="49">
        <f t="shared" si="113"/>
        <v>-100</v>
      </c>
      <c r="AC210" s="49">
        <f t="shared" si="114"/>
        <v>-100</v>
      </c>
      <c r="AD210" s="49">
        <f t="shared" si="115"/>
        <v>-100</v>
      </c>
      <c r="AE210" s="49">
        <f t="shared" si="116"/>
        <v>-100</v>
      </c>
      <c r="AF210" s="49">
        <f t="shared" si="117"/>
        <v>-100</v>
      </c>
      <c r="AG210" s="49" t="e">
        <f t="shared" si="118"/>
        <v>#VALUE!</v>
      </c>
      <c r="AH210" s="49">
        <f t="shared" si="119"/>
        <v>-1.4705882352941175</v>
      </c>
      <c r="AI210" s="49">
        <f t="shared" si="120"/>
        <v>-95.594771585619213</v>
      </c>
      <c r="AJ210" s="49">
        <f t="shared" si="121"/>
        <v>-99.90311383459246</v>
      </c>
      <c r="AK210" s="49" t="e">
        <f t="shared" si="122"/>
        <v>#DIV/0!</v>
      </c>
      <c r="AL210" s="49" t="e">
        <f t="shared" si="123"/>
        <v>#DIV/0!</v>
      </c>
      <c r="AM210" s="49" t="e">
        <f t="shared" ref="AM210:BH210" si="132">(AI126-Z126)/Z126*100</f>
        <v>#DIV/0!</v>
      </c>
      <c r="AN210" s="49" t="e">
        <f t="shared" si="132"/>
        <v>#DIV/0!</v>
      </c>
      <c r="AO210" s="49" t="e">
        <f t="shared" si="132"/>
        <v>#DIV/0!</v>
      </c>
      <c r="AP210" s="49" t="e">
        <f t="shared" si="132"/>
        <v>#VALUE!</v>
      </c>
      <c r="AQ210" s="49">
        <f t="shared" si="132"/>
        <v>-100</v>
      </c>
      <c r="AR210" s="49">
        <f t="shared" si="132"/>
        <v>-100</v>
      </c>
      <c r="AS210" s="49">
        <f t="shared" si="132"/>
        <v>-100</v>
      </c>
      <c r="AT210" s="49">
        <f t="shared" si="132"/>
        <v>-100</v>
      </c>
      <c r="AU210" s="49" t="e">
        <f t="shared" si="132"/>
        <v>#DIV/0!</v>
      </c>
      <c r="AV210" s="49" t="e">
        <f t="shared" si="132"/>
        <v>#DIV/0!</v>
      </c>
      <c r="AW210" s="49" t="e">
        <f t="shared" si="132"/>
        <v>#DIV/0!</v>
      </c>
      <c r="AX210" s="49" t="e">
        <f t="shared" si="132"/>
        <v>#DIV/0!</v>
      </c>
      <c r="AY210" s="49" t="e">
        <f t="shared" si="132"/>
        <v>#DIV/0!</v>
      </c>
      <c r="AZ210" s="49" t="e">
        <f t="shared" si="132"/>
        <v>#DIV/0!</v>
      </c>
      <c r="BA210" s="49" t="e">
        <f t="shared" si="132"/>
        <v>#DIV/0!</v>
      </c>
      <c r="BB210" s="49" t="e">
        <f t="shared" si="132"/>
        <v>#DIV/0!</v>
      </c>
      <c r="BC210" s="49" t="e">
        <f t="shared" si="132"/>
        <v>#DIV/0!</v>
      </c>
      <c r="BD210" s="49" t="e">
        <f t="shared" si="132"/>
        <v>#DIV/0!</v>
      </c>
      <c r="BE210" s="49" t="e">
        <f t="shared" si="132"/>
        <v>#DIV/0!</v>
      </c>
      <c r="BF210" s="49" t="e">
        <f t="shared" si="132"/>
        <v>#DIV/0!</v>
      </c>
      <c r="BG210" s="49" t="e">
        <f t="shared" si="132"/>
        <v>#DIV/0!</v>
      </c>
      <c r="BH210" s="49" t="e">
        <f t="shared" si="132"/>
        <v>#DIV/0!</v>
      </c>
    </row>
    <row r="211" spans="1:60" ht="15.75" thickBot="1">
      <c r="A211" s="5" t="s">
        <v>9</v>
      </c>
      <c r="B211" s="27"/>
      <c r="C211" s="49">
        <v>-13.13</v>
      </c>
      <c r="D211" s="49">
        <v>-13.67</v>
      </c>
      <c r="E211" s="49">
        <v>1.67</v>
      </c>
      <c r="F211" s="49">
        <v>-16.39</v>
      </c>
      <c r="G211" s="49">
        <v>5.88</v>
      </c>
      <c r="H211" s="49">
        <v>-18.52</v>
      </c>
      <c r="I211" s="49">
        <v>-6.82</v>
      </c>
      <c r="J211" s="49">
        <v>-9.76</v>
      </c>
      <c r="K211" s="49">
        <v>10.81</v>
      </c>
      <c r="L211" s="49">
        <v>-9.76</v>
      </c>
      <c r="M211" s="84">
        <v>14.86</v>
      </c>
      <c r="N211" s="49">
        <v>-10.59</v>
      </c>
      <c r="O211" s="84">
        <v>-26.32</v>
      </c>
      <c r="P211" s="49">
        <f t="shared" si="125"/>
        <v>48.214285714285715</v>
      </c>
      <c r="Q211" s="80">
        <f t="shared" si="125"/>
        <v>-30.120481927710845</v>
      </c>
      <c r="R211" s="83">
        <f t="shared" si="125"/>
        <v>43.103448275862064</v>
      </c>
      <c r="S211" s="49">
        <f t="shared" si="126"/>
        <v>-3.6144578313253009</v>
      </c>
      <c r="T211" s="84">
        <f t="shared" si="127"/>
        <v>-21.25</v>
      </c>
      <c r="U211" s="84">
        <f t="shared" si="127"/>
        <v>-9.5238095238095237</v>
      </c>
      <c r="V211" s="49">
        <f t="shared" si="108"/>
        <v>-60.624999999999993</v>
      </c>
      <c r="W211" s="49">
        <f t="shared" si="109"/>
        <v>-64.375</v>
      </c>
      <c r="X211" s="49">
        <f t="shared" si="110"/>
        <v>-23.170731707317074</v>
      </c>
      <c r="Y211" s="49">
        <f t="shared" si="111"/>
        <v>-30.487804878048781</v>
      </c>
      <c r="AA211" s="49">
        <f t="shared" si="112"/>
        <v>2008.2352941176471</v>
      </c>
      <c r="AB211" s="49">
        <f t="shared" si="113"/>
        <v>-100</v>
      </c>
      <c r="AC211" s="49">
        <f t="shared" si="114"/>
        <v>-100</v>
      </c>
      <c r="AD211" s="49">
        <f t="shared" si="115"/>
        <v>-100</v>
      </c>
      <c r="AE211" s="49">
        <f t="shared" si="116"/>
        <v>-100</v>
      </c>
      <c r="AF211" s="49">
        <f t="shared" si="117"/>
        <v>-100</v>
      </c>
      <c r="AG211" s="49" t="e">
        <f t="shared" si="118"/>
        <v>#VALUE!</v>
      </c>
      <c r="AH211" s="49">
        <f t="shared" si="119"/>
        <v>31.746031746031743</v>
      </c>
      <c r="AI211" s="49">
        <f t="shared" si="120"/>
        <v>-95.500184329798543</v>
      </c>
      <c r="AJ211" s="49">
        <f t="shared" si="121"/>
        <v>-99.856869702454532</v>
      </c>
      <c r="AK211" s="49" t="e">
        <f t="shared" si="122"/>
        <v>#DIV/0!</v>
      </c>
      <c r="AL211" s="49" t="e">
        <f t="shared" si="123"/>
        <v>#DIV/0!</v>
      </c>
      <c r="AM211" s="49" t="e">
        <f t="shared" ref="AM211:BH211" si="133">(AI127-Z127)/Z127*100</f>
        <v>#DIV/0!</v>
      </c>
      <c r="AN211" s="49" t="e">
        <f t="shared" si="133"/>
        <v>#DIV/0!</v>
      </c>
      <c r="AO211" s="49" t="e">
        <f t="shared" si="133"/>
        <v>#DIV/0!</v>
      </c>
      <c r="AP211" s="49" t="e">
        <f t="shared" si="133"/>
        <v>#VALUE!</v>
      </c>
      <c r="AQ211" s="49">
        <f t="shared" si="133"/>
        <v>-100</v>
      </c>
      <c r="AR211" s="49">
        <f t="shared" si="133"/>
        <v>-100</v>
      </c>
      <c r="AS211" s="49">
        <f t="shared" si="133"/>
        <v>-100</v>
      </c>
      <c r="AT211" s="49">
        <f t="shared" si="133"/>
        <v>-100</v>
      </c>
      <c r="AU211" s="49" t="e">
        <f t="shared" si="133"/>
        <v>#DIV/0!</v>
      </c>
      <c r="AV211" s="49" t="e">
        <f t="shared" si="133"/>
        <v>#DIV/0!</v>
      </c>
      <c r="AW211" s="49" t="e">
        <f t="shared" si="133"/>
        <v>#DIV/0!</v>
      </c>
      <c r="AX211" s="49" t="e">
        <f t="shared" si="133"/>
        <v>#DIV/0!</v>
      </c>
      <c r="AY211" s="49" t="e">
        <f t="shared" si="133"/>
        <v>#DIV/0!</v>
      </c>
      <c r="AZ211" s="49" t="e">
        <f t="shared" si="133"/>
        <v>#DIV/0!</v>
      </c>
      <c r="BA211" s="49" t="e">
        <f t="shared" si="133"/>
        <v>#DIV/0!</v>
      </c>
      <c r="BB211" s="49" t="e">
        <f t="shared" si="133"/>
        <v>#DIV/0!</v>
      </c>
      <c r="BC211" s="49" t="e">
        <f t="shared" si="133"/>
        <v>#DIV/0!</v>
      </c>
      <c r="BD211" s="49" t="e">
        <f t="shared" si="133"/>
        <v>#DIV/0!</v>
      </c>
      <c r="BE211" s="49" t="e">
        <f t="shared" si="133"/>
        <v>#DIV/0!</v>
      </c>
      <c r="BF211" s="49" t="e">
        <f t="shared" si="133"/>
        <v>#DIV/0!</v>
      </c>
      <c r="BG211" s="49" t="e">
        <f t="shared" si="133"/>
        <v>#DIV/0!</v>
      </c>
      <c r="BH211" s="49" t="e">
        <f t="shared" si="133"/>
        <v>#DIV/0!</v>
      </c>
    </row>
    <row r="212" spans="1:60" ht="15.75" thickBot="1">
      <c r="A212" s="5" t="s">
        <v>10</v>
      </c>
      <c r="B212" s="27"/>
      <c r="C212" s="49">
        <v>-3.75</v>
      </c>
      <c r="D212" s="49">
        <v>-1.95</v>
      </c>
      <c r="E212" s="49">
        <v>-12.5</v>
      </c>
      <c r="F212" s="49">
        <v>-5.03</v>
      </c>
      <c r="G212" s="49">
        <v>-13.5</v>
      </c>
      <c r="H212" s="49">
        <v>-4.3499999999999996</v>
      </c>
      <c r="I212" s="84">
        <v>1.24</v>
      </c>
      <c r="J212" s="84">
        <v>-19.18</v>
      </c>
      <c r="K212" s="49">
        <v>-3.28</v>
      </c>
      <c r="L212" s="49">
        <v>-0.26</v>
      </c>
      <c r="M212" s="49">
        <v>-5.24</v>
      </c>
      <c r="N212" s="49">
        <v>-8.84</v>
      </c>
      <c r="O212" s="49">
        <v>-5.15</v>
      </c>
      <c r="P212" s="49">
        <f t="shared" si="125"/>
        <v>0.63897763578274758</v>
      </c>
      <c r="Q212" s="49">
        <f t="shared" si="125"/>
        <v>-6.0317460317460316</v>
      </c>
      <c r="R212" s="49">
        <f t="shared" si="125"/>
        <v>21.95945945945946</v>
      </c>
      <c r="S212" s="49">
        <f t="shared" si="126"/>
        <v>-15.512465373961218</v>
      </c>
      <c r="T212" s="83">
        <f t="shared" si="127"/>
        <v>7.2131147540983616</v>
      </c>
      <c r="U212" s="80">
        <f t="shared" si="127"/>
        <v>-33.63914373088685</v>
      </c>
      <c r="V212" s="49">
        <f t="shared" si="108"/>
        <v>-56.166219839142094</v>
      </c>
      <c r="W212" s="49">
        <f t="shared" si="109"/>
        <v>-70.911528150134046</v>
      </c>
      <c r="X212" s="49">
        <f t="shared" si="110"/>
        <v>-14.621409921671018</v>
      </c>
      <c r="Y212" s="49">
        <f t="shared" si="111"/>
        <v>-43.342036553524807</v>
      </c>
      <c r="AA212" s="49">
        <f t="shared" si="112"/>
        <v>2340.8839779005525</v>
      </c>
      <c r="AB212" s="49">
        <f t="shared" si="113"/>
        <v>-100</v>
      </c>
      <c r="AC212" s="49">
        <f t="shared" si="114"/>
        <v>-100</v>
      </c>
      <c r="AD212" s="49">
        <f t="shared" si="115"/>
        <v>-100</v>
      </c>
      <c r="AE212" s="49">
        <f t="shared" si="116"/>
        <v>-100</v>
      </c>
      <c r="AF212" s="49">
        <f t="shared" si="117"/>
        <v>-100</v>
      </c>
      <c r="AG212" s="49" t="e">
        <f t="shared" si="118"/>
        <v>#VALUE!</v>
      </c>
      <c r="AH212" s="49">
        <f t="shared" si="119"/>
        <v>-3.669724770642202</v>
      </c>
      <c r="AI212" s="49">
        <f t="shared" si="120"/>
        <v>-95.514175206347943</v>
      </c>
      <c r="AJ212" s="49">
        <f t="shared" si="121"/>
        <v>-99.889834316407601</v>
      </c>
      <c r="AK212" s="49" t="e">
        <f t="shared" si="122"/>
        <v>#DIV/0!</v>
      </c>
      <c r="AL212" s="49" t="e">
        <f t="shared" si="123"/>
        <v>#DIV/0!</v>
      </c>
      <c r="AM212" s="49" t="e">
        <f t="shared" ref="AM212:BH212" si="134">(AI128-Z128)/Z128*100</f>
        <v>#DIV/0!</v>
      </c>
      <c r="AN212" s="49" t="e">
        <f t="shared" si="134"/>
        <v>#DIV/0!</v>
      </c>
      <c r="AO212" s="49" t="e">
        <f t="shared" si="134"/>
        <v>#DIV/0!</v>
      </c>
      <c r="AP212" s="49" t="e">
        <f t="shared" si="134"/>
        <v>#VALUE!</v>
      </c>
      <c r="AQ212" s="49">
        <f t="shared" si="134"/>
        <v>-100</v>
      </c>
      <c r="AR212" s="49">
        <f t="shared" si="134"/>
        <v>-100</v>
      </c>
      <c r="AS212" s="49">
        <f t="shared" si="134"/>
        <v>-100</v>
      </c>
      <c r="AT212" s="49">
        <f t="shared" si="134"/>
        <v>-100</v>
      </c>
      <c r="AU212" s="49" t="e">
        <f t="shared" si="134"/>
        <v>#DIV/0!</v>
      </c>
      <c r="AV212" s="49" t="e">
        <f t="shared" si="134"/>
        <v>#DIV/0!</v>
      </c>
      <c r="AW212" s="49" t="e">
        <f t="shared" si="134"/>
        <v>#DIV/0!</v>
      </c>
      <c r="AX212" s="49" t="e">
        <f t="shared" si="134"/>
        <v>#DIV/0!</v>
      </c>
      <c r="AY212" s="49" t="e">
        <f t="shared" si="134"/>
        <v>#DIV/0!</v>
      </c>
      <c r="AZ212" s="49" t="e">
        <f t="shared" si="134"/>
        <v>#DIV/0!</v>
      </c>
      <c r="BA212" s="49" t="e">
        <f t="shared" si="134"/>
        <v>#DIV/0!</v>
      </c>
      <c r="BB212" s="49" t="e">
        <f t="shared" si="134"/>
        <v>#DIV/0!</v>
      </c>
      <c r="BC212" s="49" t="e">
        <f t="shared" si="134"/>
        <v>#DIV/0!</v>
      </c>
      <c r="BD212" s="49" t="e">
        <f t="shared" si="134"/>
        <v>#DIV/0!</v>
      </c>
      <c r="BE212" s="49" t="e">
        <f t="shared" si="134"/>
        <v>#DIV/0!</v>
      </c>
      <c r="BF212" s="49" t="e">
        <f t="shared" si="134"/>
        <v>#DIV/0!</v>
      </c>
      <c r="BG212" s="49" t="e">
        <f t="shared" si="134"/>
        <v>#DIV/0!</v>
      </c>
      <c r="BH212" s="49" t="e">
        <f t="shared" si="134"/>
        <v>#DIV/0!</v>
      </c>
    </row>
    <row r="213" spans="1:60" ht="15.75" thickBot="1">
      <c r="A213" s="14" t="s">
        <v>11</v>
      </c>
      <c r="B213" s="23"/>
      <c r="C213" s="47">
        <v>-2.96</v>
      </c>
      <c r="D213" s="47">
        <v>-3.08</v>
      </c>
      <c r="E213" s="47">
        <v>-12.67</v>
      </c>
      <c r="F213" s="47">
        <v>-4.91</v>
      </c>
      <c r="G213" s="47">
        <v>-4.25</v>
      </c>
      <c r="H213" s="47">
        <v>-6.14</v>
      </c>
      <c r="I213" s="47">
        <v>-10.6</v>
      </c>
      <c r="J213" s="47">
        <v>-13.13</v>
      </c>
      <c r="K213" s="47">
        <v>0.33</v>
      </c>
      <c r="L213" s="47">
        <v>-5.15</v>
      </c>
      <c r="M213" s="47">
        <v>-0.46</v>
      </c>
      <c r="N213" s="82">
        <v>-14.12</v>
      </c>
      <c r="O213" s="85">
        <v>1.67</v>
      </c>
      <c r="P213" s="47">
        <f t="shared" si="125"/>
        <v>6.5746219592373437E-2</v>
      </c>
      <c r="Q213" s="47">
        <f t="shared" si="125"/>
        <v>-4.1392904073587387</v>
      </c>
      <c r="R213" s="47">
        <f t="shared" si="125"/>
        <v>3.495544893762851</v>
      </c>
      <c r="S213" s="47">
        <f t="shared" si="126"/>
        <v>0.59602649006622521</v>
      </c>
      <c r="T213" s="82">
        <f t="shared" si="127"/>
        <v>-2.1066491112574059</v>
      </c>
      <c r="U213" s="81">
        <f t="shared" si="127"/>
        <v>-28.513786146603898</v>
      </c>
      <c r="V213" s="47">
        <f t="shared" si="108"/>
        <v>-55.927682276229994</v>
      </c>
      <c r="W213" s="47">
        <f t="shared" si="109"/>
        <v>-68.494368701837587</v>
      </c>
      <c r="X213" s="49">
        <f t="shared" si="110"/>
        <v>-19.403794037940379</v>
      </c>
      <c r="Y213" s="49">
        <f t="shared" si="111"/>
        <v>-42.384823848238483</v>
      </c>
      <c r="AA213" s="49">
        <f t="shared" si="112"/>
        <v>2252.9276693455799</v>
      </c>
      <c r="AB213" s="49">
        <f t="shared" si="113"/>
        <v>-100</v>
      </c>
      <c r="AC213" s="49">
        <f t="shared" si="114"/>
        <v>-100</v>
      </c>
      <c r="AD213" s="49">
        <f t="shared" si="115"/>
        <v>-100</v>
      </c>
      <c r="AE213" s="49">
        <f t="shared" si="116"/>
        <v>-100</v>
      </c>
      <c r="AF213" s="49">
        <f t="shared" si="117"/>
        <v>-100</v>
      </c>
      <c r="AG213" s="49" t="e">
        <f t="shared" si="118"/>
        <v>#VALUE!</v>
      </c>
      <c r="AH213" s="49">
        <f t="shared" si="119"/>
        <v>-83.860121049092129</v>
      </c>
      <c r="AI213" s="49">
        <f t="shared" si="120"/>
        <v>-99.302298809140339</v>
      </c>
      <c r="AJ213" s="49">
        <f t="shared" si="121"/>
        <v>-99.981905524400233</v>
      </c>
      <c r="AK213" s="49" t="e">
        <f t="shared" si="122"/>
        <v>#DIV/0!</v>
      </c>
      <c r="AL213" s="49" t="e">
        <f t="shared" si="123"/>
        <v>#DIV/0!</v>
      </c>
      <c r="AM213" s="49" t="e">
        <f t="shared" ref="AM213:BH213" si="135">(AI129-Z129)/Z129*100</f>
        <v>#DIV/0!</v>
      </c>
      <c r="AN213" s="49" t="e">
        <f t="shared" si="135"/>
        <v>#DIV/0!</v>
      </c>
      <c r="AO213" s="49" t="e">
        <f t="shared" si="135"/>
        <v>#DIV/0!</v>
      </c>
      <c r="AP213" s="49" t="e">
        <f t="shared" si="135"/>
        <v>#VALUE!</v>
      </c>
      <c r="AQ213" s="49">
        <f t="shared" si="135"/>
        <v>-100</v>
      </c>
      <c r="AR213" s="49">
        <f t="shared" si="135"/>
        <v>-100</v>
      </c>
      <c r="AS213" s="49">
        <f t="shared" si="135"/>
        <v>-100</v>
      </c>
      <c r="AT213" s="49">
        <f t="shared" si="135"/>
        <v>-100</v>
      </c>
      <c r="AU213" s="49" t="e">
        <f t="shared" si="135"/>
        <v>#DIV/0!</v>
      </c>
      <c r="AV213" s="49" t="e">
        <f t="shared" si="135"/>
        <v>#DIV/0!</v>
      </c>
      <c r="AW213" s="49" t="e">
        <f t="shared" si="135"/>
        <v>#DIV/0!</v>
      </c>
      <c r="AX213" s="49" t="e">
        <f t="shared" si="135"/>
        <v>#DIV/0!</v>
      </c>
      <c r="AY213" s="49" t="e">
        <f t="shared" si="135"/>
        <v>#DIV/0!</v>
      </c>
      <c r="AZ213" s="49" t="e">
        <f t="shared" si="135"/>
        <v>#DIV/0!</v>
      </c>
      <c r="BA213" s="49" t="e">
        <f t="shared" si="135"/>
        <v>#DIV/0!</v>
      </c>
      <c r="BB213" s="49" t="e">
        <f t="shared" si="135"/>
        <v>#DIV/0!</v>
      </c>
      <c r="BC213" s="49" t="e">
        <f t="shared" si="135"/>
        <v>#DIV/0!</v>
      </c>
      <c r="BD213" s="49" t="e">
        <f t="shared" si="135"/>
        <v>#DIV/0!</v>
      </c>
      <c r="BE213" s="49" t="e">
        <f t="shared" si="135"/>
        <v>#DIV/0!</v>
      </c>
      <c r="BF213" s="49" t="e">
        <f t="shared" si="135"/>
        <v>#DIV/0!</v>
      </c>
      <c r="BG213" s="49" t="e">
        <f t="shared" si="135"/>
        <v>#DIV/0!</v>
      </c>
      <c r="BH213" s="49" t="e">
        <f t="shared" si="135"/>
        <v>#DIV/0!</v>
      </c>
    </row>
    <row r="214" spans="1:60" ht="15.75" thickBot="1">
      <c r="A214" s="5" t="s">
        <v>12</v>
      </c>
      <c r="B214" s="27"/>
      <c r="C214" s="49">
        <v>-6.12</v>
      </c>
      <c r="D214" s="49">
        <v>-10.34</v>
      </c>
      <c r="E214" s="49">
        <v>-5.51</v>
      </c>
      <c r="F214" s="49">
        <v>-10.34</v>
      </c>
      <c r="G214" s="49">
        <v>0</v>
      </c>
      <c r="H214" s="49">
        <v>-10.36</v>
      </c>
      <c r="I214" s="49">
        <v>-6.93</v>
      </c>
      <c r="J214" s="49">
        <v>-6.03</v>
      </c>
      <c r="K214" s="49">
        <v>9.06</v>
      </c>
      <c r="L214" s="49">
        <v>-10.029999999999999</v>
      </c>
      <c r="M214" s="49">
        <v>-5.38</v>
      </c>
      <c r="N214" s="84">
        <v>-12.2</v>
      </c>
      <c r="O214" s="83">
        <v>11.57</v>
      </c>
      <c r="P214" s="49">
        <f t="shared" si="125"/>
        <v>-0.41493775933609961</v>
      </c>
      <c r="Q214" s="49">
        <f t="shared" si="125"/>
        <v>-0.41666666666666669</v>
      </c>
      <c r="R214" s="49">
        <f t="shared" si="125"/>
        <v>6.6945606694560666</v>
      </c>
      <c r="S214" s="84">
        <f t="shared" si="126"/>
        <v>-10.588235294117647</v>
      </c>
      <c r="T214" s="84">
        <f t="shared" si="127"/>
        <v>-11.842105263157894</v>
      </c>
      <c r="U214" s="80">
        <f t="shared" si="127"/>
        <v>-30.845771144278604</v>
      </c>
      <c r="V214" s="49">
        <f t="shared" si="108"/>
        <v>-57.594936708860757</v>
      </c>
      <c r="W214" s="49">
        <f t="shared" si="109"/>
        <v>-70.675105485232066</v>
      </c>
      <c r="X214" s="49">
        <f t="shared" si="110"/>
        <v>-30.449826989619378</v>
      </c>
      <c r="Y214" s="49">
        <f t="shared" si="111"/>
        <v>-51.903114186851205</v>
      </c>
      <c r="AA214" s="49">
        <f t="shared" si="112"/>
        <v>2247.560975609756</v>
      </c>
      <c r="AB214" s="49">
        <f t="shared" si="113"/>
        <v>-100</v>
      </c>
      <c r="AC214" s="49">
        <f t="shared" si="114"/>
        <v>-100</v>
      </c>
      <c r="AD214" s="49">
        <f t="shared" si="115"/>
        <v>-100</v>
      </c>
      <c r="AE214" s="49">
        <f t="shared" si="116"/>
        <v>-100</v>
      </c>
      <c r="AF214" s="49">
        <f t="shared" si="117"/>
        <v>-100</v>
      </c>
      <c r="AG214" s="49" t="e">
        <f t="shared" si="118"/>
        <v>#VALUE!</v>
      </c>
      <c r="AH214" s="49">
        <f t="shared" si="119"/>
        <v>-70.646766169154233</v>
      </c>
      <c r="AI214" s="49">
        <f t="shared" si="120"/>
        <v>-98.688317578322994</v>
      </c>
      <c r="AJ214" s="49">
        <f t="shared" si="121"/>
        <v>-99.968428769417642</v>
      </c>
      <c r="AK214" s="49" t="e">
        <f t="shared" si="122"/>
        <v>#DIV/0!</v>
      </c>
      <c r="AL214" s="49" t="e">
        <f t="shared" si="123"/>
        <v>#DIV/0!</v>
      </c>
      <c r="AM214" s="49" t="e">
        <f t="shared" ref="AM214:BH214" si="136">(AI130-Z130)/Z130*100</f>
        <v>#DIV/0!</v>
      </c>
      <c r="AN214" s="49" t="e">
        <f t="shared" si="136"/>
        <v>#DIV/0!</v>
      </c>
      <c r="AO214" s="49" t="e">
        <f t="shared" si="136"/>
        <v>#DIV/0!</v>
      </c>
      <c r="AP214" s="49" t="e">
        <f t="shared" si="136"/>
        <v>#VALUE!</v>
      </c>
      <c r="AQ214" s="49">
        <f t="shared" si="136"/>
        <v>-100</v>
      </c>
      <c r="AR214" s="49">
        <f t="shared" si="136"/>
        <v>-100</v>
      </c>
      <c r="AS214" s="49">
        <f t="shared" si="136"/>
        <v>-100</v>
      </c>
      <c r="AT214" s="49">
        <f t="shared" si="136"/>
        <v>-100</v>
      </c>
      <c r="AU214" s="49" t="e">
        <f t="shared" si="136"/>
        <v>#DIV/0!</v>
      </c>
      <c r="AV214" s="49" t="e">
        <f t="shared" si="136"/>
        <v>#DIV/0!</v>
      </c>
      <c r="AW214" s="49" t="e">
        <f t="shared" si="136"/>
        <v>#DIV/0!</v>
      </c>
      <c r="AX214" s="49" t="e">
        <f t="shared" si="136"/>
        <v>#DIV/0!</v>
      </c>
      <c r="AY214" s="49" t="e">
        <f t="shared" si="136"/>
        <v>#DIV/0!</v>
      </c>
      <c r="AZ214" s="49" t="e">
        <f t="shared" si="136"/>
        <v>#DIV/0!</v>
      </c>
      <c r="BA214" s="49" t="e">
        <f t="shared" si="136"/>
        <v>#DIV/0!</v>
      </c>
      <c r="BB214" s="49" t="e">
        <f t="shared" si="136"/>
        <v>#DIV/0!</v>
      </c>
      <c r="BC214" s="49" t="e">
        <f t="shared" si="136"/>
        <v>#DIV/0!</v>
      </c>
      <c r="BD214" s="49" t="e">
        <f t="shared" si="136"/>
        <v>#DIV/0!</v>
      </c>
      <c r="BE214" s="49" t="e">
        <f t="shared" si="136"/>
        <v>#DIV/0!</v>
      </c>
      <c r="BF214" s="49" t="e">
        <f t="shared" si="136"/>
        <v>#DIV/0!</v>
      </c>
      <c r="BG214" s="49" t="e">
        <f t="shared" si="136"/>
        <v>#DIV/0!</v>
      </c>
      <c r="BH214" s="49" t="e">
        <f t="shared" si="136"/>
        <v>#DIV/0!</v>
      </c>
    </row>
    <row r="215" spans="1:60" ht="15.75" thickBot="1">
      <c r="A215" s="5" t="s">
        <v>13</v>
      </c>
      <c r="B215" s="27"/>
      <c r="C215" s="49">
        <v>-8.6999999999999993</v>
      </c>
      <c r="D215" s="49">
        <v>4.76</v>
      </c>
      <c r="E215" s="49">
        <v>-10</v>
      </c>
      <c r="F215" s="49">
        <v>-12.12</v>
      </c>
      <c r="G215" s="49">
        <v>13.79</v>
      </c>
      <c r="H215" s="49">
        <v>-13.13</v>
      </c>
      <c r="I215" s="49">
        <v>-8.14</v>
      </c>
      <c r="J215" s="49">
        <v>-11.39</v>
      </c>
      <c r="K215" s="49">
        <v>5.71</v>
      </c>
      <c r="L215" s="49">
        <v>-20.27</v>
      </c>
      <c r="M215" s="49">
        <v>-18.64</v>
      </c>
      <c r="N215" s="84">
        <v>18.75</v>
      </c>
      <c r="O215" s="84">
        <v>-21.05</v>
      </c>
      <c r="P215" s="49">
        <f t="shared" si="125"/>
        <v>31.111111111111111</v>
      </c>
      <c r="Q215" s="80">
        <f t="shared" si="125"/>
        <v>-44.067796610169488</v>
      </c>
      <c r="R215" s="83">
        <f t="shared" si="125"/>
        <v>33.333333333333329</v>
      </c>
      <c r="S215" s="84">
        <f t="shared" si="126"/>
        <v>-2.2727272727272729</v>
      </c>
      <c r="T215" s="84">
        <f t="shared" si="127"/>
        <v>16.279069767441861</v>
      </c>
      <c r="U215" s="84">
        <f t="shared" si="127"/>
        <v>-14.000000000000002</v>
      </c>
      <c r="V215" s="49">
        <f t="shared" si="108"/>
        <v>-56.521739130434781</v>
      </c>
      <c r="W215" s="49">
        <f t="shared" si="109"/>
        <v>-62.608695652173921</v>
      </c>
      <c r="X215" s="49">
        <f t="shared" si="110"/>
        <v>-32.432432432432435</v>
      </c>
      <c r="Y215" s="49">
        <f t="shared" si="111"/>
        <v>-41.891891891891895</v>
      </c>
      <c r="AA215" s="49">
        <f t="shared" si="112"/>
        <v>2827.083333333333</v>
      </c>
      <c r="AB215" s="49">
        <f t="shared" si="113"/>
        <v>-100</v>
      </c>
      <c r="AC215" s="49">
        <f t="shared" si="114"/>
        <v>-100</v>
      </c>
      <c r="AD215" s="49">
        <f t="shared" si="115"/>
        <v>-100</v>
      </c>
      <c r="AE215" s="49">
        <f t="shared" si="116"/>
        <v>-100</v>
      </c>
      <c r="AF215" s="49">
        <f t="shared" si="117"/>
        <v>-100</v>
      </c>
      <c r="AG215" s="49" t="e">
        <f t="shared" si="118"/>
        <v>#VALUE!</v>
      </c>
      <c r="AH215" s="49">
        <f t="shared" si="119"/>
        <v>84</v>
      </c>
      <c r="AI215" s="49">
        <f t="shared" si="120"/>
        <v>-93.388334722741249</v>
      </c>
      <c r="AJ215" s="49">
        <f t="shared" si="121"/>
        <v>-99.79765010183479</v>
      </c>
      <c r="AK215" s="49" t="e">
        <f t="shared" si="122"/>
        <v>#DIV/0!</v>
      </c>
      <c r="AL215" s="49" t="e">
        <f t="shared" si="123"/>
        <v>#DIV/0!</v>
      </c>
      <c r="AM215" s="49" t="e">
        <f t="shared" ref="AM215:BH215" si="137">(AI131-Z131)/Z131*100</f>
        <v>#DIV/0!</v>
      </c>
      <c r="AN215" s="49" t="e">
        <f t="shared" si="137"/>
        <v>#DIV/0!</v>
      </c>
      <c r="AO215" s="49" t="e">
        <f t="shared" si="137"/>
        <v>#DIV/0!</v>
      </c>
      <c r="AP215" s="49" t="e">
        <f t="shared" si="137"/>
        <v>#VALUE!</v>
      </c>
      <c r="AQ215" s="49">
        <f t="shared" si="137"/>
        <v>-100</v>
      </c>
      <c r="AR215" s="49">
        <f t="shared" si="137"/>
        <v>-100</v>
      </c>
      <c r="AS215" s="49">
        <f t="shared" si="137"/>
        <v>-100</v>
      </c>
      <c r="AT215" s="49">
        <f t="shared" si="137"/>
        <v>-100</v>
      </c>
      <c r="AU215" s="49" t="e">
        <f t="shared" si="137"/>
        <v>#DIV/0!</v>
      </c>
      <c r="AV215" s="49" t="e">
        <f t="shared" si="137"/>
        <v>#DIV/0!</v>
      </c>
      <c r="AW215" s="49" t="e">
        <f t="shared" si="137"/>
        <v>#DIV/0!</v>
      </c>
      <c r="AX215" s="49" t="e">
        <f t="shared" si="137"/>
        <v>#DIV/0!</v>
      </c>
      <c r="AY215" s="49" t="e">
        <f t="shared" si="137"/>
        <v>#DIV/0!</v>
      </c>
      <c r="AZ215" s="49" t="e">
        <f t="shared" si="137"/>
        <v>#DIV/0!</v>
      </c>
      <c r="BA215" s="49" t="e">
        <f t="shared" si="137"/>
        <v>#DIV/0!</v>
      </c>
      <c r="BB215" s="49" t="e">
        <f t="shared" si="137"/>
        <v>#DIV/0!</v>
      </c>
      <c r="BC215" s="49" t="e">
        <f t="shared" si="137"/>
        <v>#DIV/0!</v>
      </c>
      <c r="BD215" s="49" t="e">
        <f t="shared" si="137"/>
        <v>#DIV/0!</v>
      </c>
      <c r="BE215" s="49" t="e">
        <f t="shared" si="137"/>
        <v>#DIV/0!</v>
      </c>
      <c r="BF215" s="49" t="e">
        <f t="shared" si="137"/>
        <v>#DIV/0!</v>
      </c>
      <c r="BG215" s="49" t="e">
        <f t="shared" si="137"/>
        <v>#DIV/0!</v>
      </c>
      <c r="BH215" s="49" t="e">
        <f t="shared" si="137"/>
        <v>#DIV/0!</v>
      </c>
    </row>
    <row r="216" spans="1:60" ht="15.75" thickBot="1">
      <c r="A216" s="5" t="s">
        <v>14</v>
      </c>
      <c r="B216" s="27"/>
      <c r="C216" s="49">
        <v>-3</v>
      </c>
      <c r="D216" s="49">
        <v>-14.43</v>
      </c>
      <c r="E216" s="49">
        <v>2.41</v>
      </c>
      <c r="F216" s="49">
        <v>-19.41</v>
      </c>
      <c r="G216" s="49">
        <v>19.71</v>
      </c>
      <c r="H216" s="49">
        <v>-15.85</v>
      </c>
      <c r="I216" s="49">
        <v>-9.42</v>
      </c>
      <c r="J216" s="49">
        <v>-9.6</v>
      </c>
      <c r="K216" s="49">
        <v>-6.19</v>
      </c>
      <c r="L216" s="49">
        <v>13.21</v>
      </c>
      <c r="M216" s="84">
        <v>-20.83</v>
      </c>
      <c r="N216" s="49">
        <v>-16.84</v>
      </c>
      <c r="O216" s="83">
        <v>24.05</v>
      </c>
      <c r="P216" s="49">
        <f t="shared" si="125"/>
        <v>-6.1224489795918364</v>
      </c>
      <c r="Q216" s="49">
        <f t="shared" si="125"/>
        <v>5.4347826086956523</v>
      </c>
      <c r="R216" s="49">
        <f t="shared" si="125"/>
        <v>-7.216494845360824</v>
      </c>
      <c r="S216" s="49">
        <f t="shared" si="126"/>
        <v>-4.4444444444444446</v>
      </c>
      <c r="T216" s="84">
        <f t="shared" si="127"/>
        <v>8.1395348837209305</v>
      </c>
      <c r="U216" s="80">
        <f t="shared" si="127"/>
        <v>-27.956989247311824</v>
      </c>
      <c r="V216" s="49">
        <f t="shared" si="108"/>
        <v>-53.5</v>
      </c>
      <c r="W216" s="49">
        <f t="shared" si="109"/>
        <v>-66.5</v>
      </c>
      <c r="X216" s="49">
        <f t="shared" si="110"/>
        <v>-12.264150943396226</v>
      </c>
      <c r="Y216" s="49">
        <f t="shared" si="111"/>
        <v>-36.79245283018868</v>
      </c>
      <c r="AA216" s="49">
        <f t="shared" si="112"/>
        <v>2457.894736842105</v>
      </c>
      <c r="AB216" s="49">
        <f t="shared" si="113"/>
        <v>-100</v>
      </c>
      <c r="AC216" s="49">
        <f t="shared" si="114"/>
        <v>-100</v>
      </c>
      <c r="AD216" s="49">
        <f t="shared" si="115"/>
        <v>-100</v>
      </c>
      <c r="AE216" s="49">
        <f t="shared" si="116"/>
        <v>-100</v>
      </c>
      <c r="AF216" s="49">
        <f t="shared" si="117"/>
        <v>-100</v>
      </c>
      <c r="AG216" s="49" t="e">
        <f t="shared" si="118"/>
        <v>#VALUE!</v>
      </c>
      <c r="AH216" s="49">
        <f t="shared" si="119"/>
        <v>279.56989247311827</v>
      </c>
      <c r="AI216" s="49">
        <f t="shared" si="120"/>
        <v>-83.718613360884092</v>
      </c>
      <c r="AJ216" s="49">
        <f t="shared" si="121"/>
        <v>-99.551089339579931</v>
      </c>
      <c r="AK216" s="49" t="e">
        <f t="shared" si="122"/>
        <v>#DIV/0!</v>
      </c>
      <c r="AL216" s="49" t="e">
        <f t="shared" si="123"/>
        <v>#DIV/0!</v>
      </c>
      <c r="AM216" s="49" t="e">
        <f t="shared" ref="AM216:BH216" si="138">(AI132-Z132)/Z132*100</f>
        <v>#DIV/0!</v>
      </c>
      <c r="AN216" s="49" t="e">
        <f t="shared" si="138"/>
        <v>#DIV/0!</v>
      </c>
      <c r="AO216" s="49" t="e">
        <f t="shared" si="138"/>
        <v>#DIV/0!</v>
      </c>
      <c r="AP216" s="49" t="e">
        <f t="shared" si="138"/>
        <v>#VALUE!</v>
      </c>
      <c r="AQ216" s="49">
        <f t="shared" si="138"/>
        <v>-100</v>
      </c>
      <c r="AR216" s="49">
        <f t="shared" si="138"/>
        <v>-100</v>
      </c>
      <c r="AS216" s="49">
        <f t="shared" si="138"/>
        <v>-100</v>
      </c>
      <c r="AT216" s="49">
        <f t="shared" si="138"/>
        <v>-100</v>
      </c>
      <c r="AU216" s="49" t="e">
        <f t="shared" si="138"/>
        <v>#DIV/0!</v>
      </c>
      <c r="AV216" s="49" t="e">
        <f t="shared" si="138"/>
        <v>#DIV/0!</v>
      </c>
      <c r="AW216" s="49" t="e">
        <f t="shared" si="138"/>
        <v>#DIV/0!</v>
      </c>
      <c r="AX216" s="49" t="e">
        <f t="shared" si="138"/>
        <v>#DIV/0!</v>
      </c>
      <c r="AY216" s="49" t="e">
        <f t="shared" si="138"/>
        <v>#DIV/0!</v>
      </c>
      <c r="AZ216" s="49" t="e">
        <f t="shared" si="138"/>
        <v>#DIV/0!</v>
      </c>
      <c r="BA216" s="49" t="e">
        <f t="shared" si="138"/>
        <v>#DIV/0!</v>
      </c>
      <c r="BB216" s="49" t="e">
        <f t="shared" si="138"/>
        <v>#DIV/0!</v>
      </c>
      <c r="BC216" s="49" t="e">
        <f t="shared" si="138"/>
        <v>#DIV/0!</v>
      </c>
      <c r="BD216" s="49" t="e">
        <f t="shared" si="138"/>
        <v>#DIV/0!</v>
      </c>
      <c r="BE216" s="49" t="e">
        <f t="shared" si="138"/>
        <v>#DIV/0!</v>
      </c>
      <c r="BF216" s="49" t="e">
        <f t="shared" si="138"/>
        <v>#DIV/0!</v>
      </c>
      <c r="BG216" s="49" t="e">
        <f t="shared" si="138"/>
        <v>#DIV/0!</v>
      </c>
      <c r="BH216" s="49" t="e">
        <f t="shared" si="138"/>
        <v>#DIV/0!</v>
      </c>
    </row>
    <row r="217" spans="1:60" ht="15.75" thickBot="1">
      <c r="A217" s="5" t="s">
        <v>15</v>
      </c>
      <c r="B217" s="27"/>
      <c r="C217" s="49">
        <v>3.07</v>
      </c>
      <c r="D217" s="80">
        <v>-25.78</v>
      </c>
      <c r="E217" s="83">
        <v>12.21</v>
      </c>
      <c r="F217" s="49">
        <v>-6.12</v>
      </c>
      <c r="G217" s="49">
        <v>-5.98</v>
      </c>
      <c r="H217" s="49">
        <v>-6.55</v>
      </c>
      <c r="I217" s="49">
        <v>-4.12</v>
      </c>
      <c r="J217" s="49">
        <v>1.08</v>
      </c>
      <c r="K217" s="49">
        <v>-9.7899999999999991</v>
      </c>
      <c r="L217" s="49">
        <v>-6.13</v>
      </c>
      <c r="M217" s="49">
        <v>-8.0399999999999991</v>
      </c>
      <c r="N217" s="49">
        <v>-4.6399999999999997</v>
      </c>
      <c r="O217" s="49">
        <v>-1.1499999999999999</v>
      </c>
      <c r="P217" s="49">
        <f t="shared" si="125"/>
        <v>2.318840579710145</v>
      </c>
      <c r="Q217" s="49">
        <f t="shared" si="125"/>
        <v>-4.8158640226628888</v>
      </c>
      <c r="R217" s="49">
        <f t="shared" si="125"/>
        <v>0.29761904761904762</v>
      </c>
      <c r="S217" s="49">
        <f t="shared" si="126"/>
        <v>-5.637982195845697</v>
      </c>
      <c r="T217" s="84">
        <f t="shared" si="127"/>
        <v>-10.691823899371069</v>
      </c>
      <c r="U217" s="84">
        <f t="shared" si="127"/>
        <v>-12.323943661971832</v>
      </c>
      <c r="V217" s="49">
        <f t="shared" si="108"/>
        <v>-58.540145985401459</v>
      </c>
      <c r="W217" s="49">
        <f t="shared" si="109"/>
        <v>-63.649635036496356</v>
      </c>
      <c r="X217" s="49">
        <f t="shared" si="110"/>
        <v>-33.018867924528301</v>
      </c>
      <c r="Y217" s="49">
        <f t="shared" si="111"/>
        <v>-41.273584905660378</v>
      </c>
      <c r="AA217" s="49">
        <f t="shared" si="112"/>
        <v>2291.5300546448088</v>
      </c>
      <c r="AB217" s="49">
        <f t="shared" si="113"/>
        <v>-100</v>
      </c>
      <c r="AC217" s="49">
        <f t="shared" si="114"/>
        <v>-100</v>
      </c>
      <c r="AD217" s="49">
        <f t="shared" si="115"/>
        <v>-100</v>
      </c>
      <c r="AE217" s="49">
        <f t="shared" si="116"/>
        <v>-100</v>
      </c>
      <c r="AF217" s="49">
        <f t="shared" si="117"/>
        <v>-100</v>
      </c>
      <c r="AG217" s="49" t="e">
        <f t="shared" si="118"/>
        <v>#VALUE!</v>
      </c>
      <c r="AH217" s="49">
        <f t="shared" si="119"/>
        <v>-72.887323943661968</v>
      </c>
      <c r="AI217" s="49">
        <f t="shared" si="120"/>
        <v>-99.044385204600843</v>
      </c>
      <c r="AJ217" s="49">
        <f t="shared" si="121"/>
        <v>-99.972815253735362</v>
      </c>
      <c r="AK217" s="49" t="e">
        <f t="shared" si="122"/>
        <v>#DIV/0!</v>
      </c>
      <c r="AL217" s="49" t="e">
        <f t="shared" si="123"/>
        <v>#DIV/0!</v>
      </c>
      <c r="AM217" s="49" t="e">
        <f t="shared" ref="AM217:BH217" si="139">(AI133-Z133)/Z133*100</f>
        <v>#DIV/0!</v>
      </c>
      <c r="AN217" s="49" t="e">
        <f t="shared" si="139"/>
        <v>#DIV/0!</v>
      </c>
      <c r="AO217" s="49" t="e">
        <f t="shared" si="139"/>
        <v>#DIV/0!</v>
      </c>
      <c r="AP217" s="49" t="e">
        <f t="shared" si="139"/>
        <v>#VALUE!</v>
      </c>
      <c r="AQ217" s="49">
        <f t="shared" si="139"/>
        <v>-100</v>
      </c>
      <c r="AR217" s="49">
        <f t="shared" si="139"/>
        <v>-100</v>
      </c>
      <c r="AS217" s="49">
        <f t="shared" si="139"/>
        <v>-100</v>
      </c>
      <c r="AT217" s="49">
        <f t="shared" si="139"/>
        <v>-100</v>
      </c>
      <c r="AU217" s="49" t="e">
        <f t="shared" si="139"/>
        <v>#DIV/0!</v>
      </c>
      <c r="AV217" s="49" t="e">
        <f t="shared" si="139"/>
        <v>#DIV/0!</v>
      </c>
      <c r="AW217" s="49" t="e">
        <f t="shared" si="139"/>
        <v>#DIV/0!</v>
      </c>
      <c r="AX217" s="49" t="e">
        <f t="shared" si="139"/>
        <v>#DIV/0!</v>
      </c>
      <c r="AY217" s="49" t="e">
        <f t="shared" si="139"/>
        <v>#DIV/0!</v>
      </c>
      <c r="AZ217" s="49" t="e">
        <f t="shared" si="139"/>
        <v>#DIV/0!</v>
      </c>
      <c r="BA217" s="49" t="e">
        <f t="shared" si="139"/>
        <v>#DIV/0!</v>
      </c>
      <c r="BB217" s="49" t="e">
        <f t="shared" si="139"/>
        <v>#DIV/0!</v>
      </c>
      <c r="BC217" s="49" t="e">
        <f t="shared" si="139"/>
        <v>#DIV/0!</v>
      </c>
      <c r="BD217" s="49" t="e">
        <f t="shared" si="139"/>
        <v>#DIV/0!</v>
      </c>
      <c r="BE217" s="49" t="e">
        <f t="shared" si="139"/>
        <v>#DIV/0!</v>
      </c>
      <c r="BF217" s="49" t="e">
        <f t="shared" si="139"/>
        <v>#DIV/0!</v>
      </c>
      <c r="BG217" s="49" t="e">
        <f t="shared" si="139"/>
        <v>#DIV/0!</v>
      </c>
      <c r="BH217" s="49" t="e">
        <f t="shared" si="139"/>
        <v>#DIV/0!</v>
      </c>
    </row>
    <row r="218" spans="1:60" ht="15.75" thickBot="1">
      <c r="A218" s="14" t="s">
        <v>16</v>
      </c>
      <c r="B218" s="23"/>
      <c r="C218" s="47">
        <v>-1.63</v>
      </c>
      <c r="D218" s="82">
        <v>-17.309999999999999</v>
      </c>
      <c r="E218" s="47">
        <v>2.92</v>
      </c>
      <c r="F218" s="47">
        <v>-9.7200000000000006</v>
      </c>
      <c r="G218" s="47">
        <v>0.54</v>
      </c>
      <c r="H218" s="47">
        <v>-9.64</v>
      </c>
      <c r="I218" s="47">
        <v>-6.03</v>
      </c>
      <c r="J218" s="47">
        <v>-3.47</v>
      </c>
      <c r="K218" s="47">
        <v>-2.72</v>
      </c>
      <c r="L218" s="47">
        <v>-6.27</v>
      </c>
      <c r="M218" s="47">
        <v>-9.8000000000000007</v>
      </c>
      <c r="N218" s="47">
        <v>-7.15</v>
      </c>
      <c r="O218" s="85">
        <v>3.99</v>
      </c>
      <c r="P218" s="47">
        <f t="shared" si="125"/>
        <v>2.0576131687242798</v>
      </c>
      <c r="Q218" s="47">
        <f t="shared" si="125"/>
        <v>-5.241935483870968</v>
      </c>
      <c r="R218" s="47">
        <f t="shared" si="125"/>
        <v>2.9787234042553195</v>
      </c>
      <c r="S218" s="82">
        <f t="shared" si="126"/>
        <v>-7.0247933884297522</v>
      </c>
      <c r="T218" s="82">
        <f t="shared" si="127"/>
        <v>-6.9629629629629628</v>
      </c>
      <c r="U218" s="81">
        <f t="shared" si="127"/>
        <v>-20.70063694267516</v>
      </c>
      <c r="V218" s="47">
        <f t="shared" si="108"/>
        <v>-57.394843962008146</v>
      </c>
      <c r="W218" s="47">
        <f t="shared" si="109"/>
        <v>-66.214382632293081</v>
      </c>
      <c r="X218" s="49">
        <f t="shared" si="110"/>
        <v>-29.675251959686449</v>
      </c>
      <c r="Y218" s="49">
        <f t="shared" si="111"/>
        <v>-44.232922732362823</v>
      </c>
      <c r="AA218" s="49">
        <f t="shared" si="112"/>
        <v>2332.1854304635758</v>
      </c>
      <c r="AB218" s="49">
        <f t="shared" si="113"/>
        <v>-100</v>
      </c>
      <c r="AC218" s="49">
        <f t="shared" si="114"/>
        <v>-100</v>
      </c>
      <c r="AD218" s="49">
        <f t="shared" si="115"/>
        <v>-100</v>
      </c>
      <c r="AE218" s="49">
        <f t="shared" si="116"/>
        <v>-100</v>
      </c>
      <c r="AF218" s="49">
        <f t="shared" si="117"/>
        <v>-100</v>
      </c>
      <c r="AG218" s="49" t="e">
        <f t="shared" si="118"/>
        <v>#VALUE!</v>
      </c>
      <c r="AH218" s="49">
        <f t="shared" si="119"/>
        <v>-96.656050955414003</v>
      </c>
      <c r="AI218" s="49">
        <f t="shared" si="120"/>
        <v>-99.869688891536484</v>
      </c>
      <c r="AJ218" s="49">
        <f t="shared" si="121"/>
        <v>-99.996465995098035</v>
      </c>
      <c r="AK218" s="49" t="e">
        <f t="shared" si="122"/>
        <v>#DIV/0!</v>
      </c>
      <c r="AL218" s="49" t="e">
        <f t="shared" si="123"/>
        <v>#DIV/0!</v>
      </c>
      <c r="AM218" s="49" t="e">
        <f t="shared" ref="AM218:BH218" si="140">(AI134-Z134)/Z134*100</f>
        <v>#DIV/0!</v>
      </c>
      <c r="AN218" s="49" t="e">
        <f t="shared" si="140"/>
        <v>#DIV/0!</v>
      </c>
      <c r="AO218" s="49" t="e">
        <f t="shared" si="140"/>
        <v>#DIV/0!</v>
      </c>
      <c r="AP218" s="49" t="e">
        <f t="shared" si="140"/>
        <v>#VALUE!</v>
      </c>
      <c r="AQ218" s="49">
        <f t="shared" si="140"/>
        <v>-100</v>
      </c>
      <c r="AR218" s="49">
        <f t="shared" si="140"/>
        <v>-100</v>
      </c>
      <c r="AS218" s="49">
        <f t="shared" si="140"/>
        <v>-100</v>
      </c>
      <c r="AT218" s="49">
        <f t="shared" si="140"/>
        <v>-100</v>
      </c>
      <c r="AU218" s="49" t="e">
        <f t="shared" si="140"/>
        <v>#DIV/0!</v>
      </c>
      <c r="AV218" s="49" t="e">
        <f t="shared" si="140"/>
        <v>#DIV/0!</v>
      </c>
      <c r="AW218" s="49" t="e">
        <f t="shared" si="140"/>
        <v>#DIV/0!</v>
      </c>
      <c r="AX218" s="49" t="e">
        <f t="shared" si="140"/>
        <v>#DIV/0!</v>
      </c>
      <c r="AY218" s="49" t="e">
        <f t="shared" si="140"/>
        <v>#DIV/0!</v>
      </c>
      <c r="AZ218" s="49" t="e">
        <f t="shared" si="140"/>
        <v>#DIV/0!</v>
      </c>
      <c r="BA218" s="49" t="e">
        <f t="shared" si="140"/>
        <v>#DIV/0!</v>
      </c>
      <c r="BB218" s="49" t="e">
        <f t="shared" si="140"/>
        <v>#DIV/0!</v>
      </c>
      <c r="BC218" s="49" t="e">
        <f t="shared" si="140"/>
        <v>#DIV/0!</v>
      </c>
      <c r="BD218" s="49" t="e">
        <f t="shared" si="140"/>
        <v>#DIV/0!</v>
      </c>
      <c r="BE218" s="49" t="e">
        <f t="shared" si="140"/>
        <v>#DIV/0!</v>
      </c>
      <c r="BF218" s="49" t="e">
        <f t="shared" si="140"/>
        <v>#DIV/0!</v>
      </c>
      <c r="BG218" s="49" t="e">
        <f t="shared" si="140"/>
        <v>#DIV/0!</v>
      </c>
      <c r="BH218" s="49" t="e">
        <f t="shared" si="140"/>
        <v>#DIV/0!</v>
      </c>
    </row>
    <row r="219" spans="1:60" ht="15.75" thickBot="1">
      <c r="A219" s="5" t="s">
        <v>17</v>
      </c>
      <c r="B219" s="27"/>
      <c r="C219" s="49">
        <v>8.5500000000000007</v>
      </c>
      <c r="D219" s="49">
        <v>-15.15</v>
      </c>
      <c r="E219" s="49">
        <v>-6.43</v>
      </c>
      <c r="F219" s="49">
        <v>-12.98</v>
      </c>
      <c r="G219" s="83">
        <v>32.46</v>
      </c>
      <c r="H219" s="80">
        <v>-28.48</v>
      </c>
      <c r="I219" s="49">
        <v>-17.59</v>
      </c>
      <c r="J219" s="49">
        <v>0</v>
      </c>
      <c r="K219" s="49">
        <v>-12.36</v>
      </c>
      <c r="L219" s="49">
        <v>0</v>
      </c>
      <c r="M219" s="49">
        <v>10.26</v>
      </c>
      <c r="N219" s="49">
        <v>-22.09</v>
      </c>
      <c r="O219" s="49">
        <v>7.46</v>
      </c>
      <c r="P219" s="49">
        <f t="shared" si="125"/>
        <v>6.9444444444444446</v>
      </c>
      <c r="Q219" s="49">
        <f t="shared" si="125"/>
        <v>-2.5974025974025974</v>
      </c>
      <c r="R219" s="49">
        <f t="shared" si="125"/>
        <v>-12</v>
      </c>
      <c r="S219" s="49">
        <f t="shared" si="126"/>
        <v>10.606060606060606</v>
      </c>
      <c r="T219" s="84">
        <f t="shared" si="127"/>
        <v>2.7397260273972601</v>
      </c>
      <c r="U219" s="84">
        <f t="shared" si="127"/>
        <v>-25.333333333333336</v>
      </c>
      <c r="V219" s="49">
        <f t="shared" si="108"/>
        <v>-50.657894736842103</v>
      </c>
      <c r="W219" s="49">
        <f t="shared" si="109"/>
        <v>-63.157894736842103</v>
      </c>
      <c r="X219" s="49">
        <f t="shared" si="110"/>
        <v>-3.8461538461538463</v>
      </c>
      <c r="Y219" s="49">
        <f t="shared" si="111"/>
        <v>-28.205128205128204</v>
      </c>
      <c r="AA219" s="49">
        <f t="shared" si="112"/>
        <v>2158.1395348837209</v>
      </c>
      <c r="AB219" s="49">
        <f t="shared" si="113"/>
        <v>-100</v>
      </c>
      <c r="AC219" s="49">
        <f t="shared" si="114"/>
        <v>-100</v>
      </c>
      <c r="AD219" s="49">
        <f t="shared" si="115"/>
        <v>-100</v>
      </c>
      <c r="AE219" s="49">
        <f t="shared" si="116"/>
        <v>-100</v>
      </c>
      <c r="AF219" s="49">
        <f t="shared" si="117"/>
        <v>-100</v>
      </c>
      <c r="AG219" s="49" t="e">
        <f t="shared" si="118"/>
        <v>#VALUE!</v>
      </c>
      <c r="AH219" s="49">
        <f t="shared" si="119"/>
        <v>186.66666666666666</v>
      </c>
      <c r="AI219" s="49">
        <f t="shared" si="120"/>
        <v>-88.13570545647184</v>
      </c>
      <c r="AJ219" s="49">
        <f t="shared" si="121"/>
        <v>-99.657878221195887</v>
      </c>
      <c r="AK219" s="49" t="e">
        <f t="shared" si="122"/>
        <v>#DIV/0!</v>
      </c>
      <c r="AL219" s="49" t="e">
        <f t="shared" si="123"/>
        <v>#DIV/0!</v>
      </c>
      <c r="AM219" s="49" t="e">
        <f t="shared" ref="AM219:BH219" si="141">(AI135-Z135)/Z135*100</f>
        <v>#DIV/0!</v>
      </c>
      <c r="AN219" s="49" t="e">
        <f t="shared" si="141"/>
        <v>#DIV/0!</v>
      </c>
      <c r="AO219" s="49" t="e">
        <f t="shared" si="141"/>
        <v>#DIV/0!</v>
      </c>
      <c r="AP219" s="49" t="e">
        <f t="shared" si="141"/>
        <v>#VALUE!</v>
      </c>
      <c r="AQ219" s="49">
        <f t="shared" si="141"/>
        <v>-100</v>
      </c>
      <c r="AR219" s="49">
        <f t="shared" si="141"/>
        <v>-100</v>
      </c>
      <c r="AS219" s="49">
        <f t="shared" si="141"/>
        <v>-100</v>
      </c>
      <c r="AT219" s="49">
        <f t="shared" si="141"/>
        <v>-100</v>
      </c>
      <c r="AU219" s="49" t="e">
        <f t="shared" si="141"/>
        <v>#DIV/0!</v>
      </c>
      <c r="AV219" s="49" t="e">
        <f t="shared" si="141"/>
        <v>#DIV/0!</v>
      </c>
      <c r="AW219" s="49" t="e">
        <f t="shared" si="141"/>
        <v>#DIV/0!</v>
      </c>
      <c r="AX219" s="49" t="e">
        <f t="shared" si="141"/>
        <v>#DIV/0!</v>
      </c>
      <c r="AY219" s="49" t="e">
        <f t="shared" si="141"/>
        <v>#DIV/0!</v>
      </c>
      <c r="AZ219" s="49" t="e">
        <f t="shared" si="141"/>
        <v>#DIV/0!</v>
      </c>
      <c r="BA219" s="49" t="e">
        <f t="shared" si="141"/>
        <v>#DIV/0!</v>
      </c>
      <c r="BB219" s="49" t="e">
        <f t="shared" si="141"/>
        <v>#DIV/0!</v>
      </c>
      <c r="BC219" s="49" t="e">
        <f t="shared" si="141"/>
        <v>#DIV/0!</v>
      </c>
      <c r="BD219" s="49" t="e">
        <f t="shared" si="141"/>
        <v>#DIV/0!</v>
      </c>
      <c r="BE219" s="49" t="e">
        <f t="shared" si="141"/>
        <v>#DIV/0!</v>
      </c>
      <c r="BF219" s="49" t="e">
        <f t="shared" si="141"/>
        <v>#DIV/0!</v>
      </c>
      <c r="BG219" s="49" t="e">
        <f t="shared" si="141"/>
        <v>#DIV/0!</v>
      </c>
      <c r="BH219" s="49" t="e">
        <f t="shared" si="141"/>
        <v>#DIV/0!</v>
      </c>
    </row>
    <row r="220" spans="1:60" ht="15.75" thickBot="1">
      <c r="A220" s="5" t="s">
        <v>18</v>
      </c>
      <c r="B220" s="27"/>
      <c r="C220" s="49">
        <v>-12.9</v>
      </c>
      <c r="D220" s="49">
        <v>33.33</v>
      </c>
      <c r="E220" s="84">
        <v>-44.44</v>
      </c>
      <c r="F220" s="49">
        <v>30</v>
      </c>
      <c r="G220" s="49">
        <v>7.69</v>
      </c>
      <c r="H220" s="49">
        <v>-42.86</v>
      </c>
      <c r="I220" s="83">
        <v>62.5</v>
      </c>
      <c r="J220" s="49">
        <v>-30.77</v>
      </c>
      <c r="K220" s="49">
        <v>50</v>
      </c>
      <c r="L220" s="49">
        <v>-33.33</v>
      </c>
      <c r="M220" s="49">
        <v>-5.56</v>
      </c>
      <c r="N220" s="49">
        <v>29.41</v>
      </c>
      <c r="O220" s="49">
        <v>13.64</v>
      </c>
      <c r="P220" s="49">
        <f t="shared" si="125"/>
        <v>-16</v>
      </c>
      <c r="Q220" s="49">
        <f t="shared" si="125"/>
        <v>-28.571428571428569</v>
      </c>
      <c r="R220" s="49">
        <f t="shared" si="125"/>
        <v>80</v>
      </c>
      <c r="S220" s="80">
        <f t="shared" si="126"/>
        <v>-55.555555555555557</v>
      </c>
      <c r="T220" s="84">
        <f t="shared" si="127"/>
        <v>75</v>
      </c>
      <c r="U220" s="84">
        <f t="shared" si="127"/>
        <v>14.285714285714285</v>
      </c>
      <c r="V220" s="49">
        <f t="shared" si="108"/>
        <v>-32.258064516129032</v>
      </c>
      <c r="W220" s="49">
        <f t="shared" si="109"/>
        <v>-22.58064516129032</v>
      </c>
      <c r="X220" s="49">
        <f t="shared" si="110"/>
        <v>-22.222222222222221</v>
      </c>
      <c r="Y220" s="49">
        <f t="shared" si="111"/>
        <v>-11.111111111111111</v>
      </c>
      <c r="AA220" s="49">
        <f t="shared" si="112"/>
        <v>2588.2352941176473</v>
      </c>
      <c r="AB220" s="49">
        <f t="shared" si="113"/>
        <v>-100</v>
      </c>
      <c r="AC220" s="49">
        <f t="shared" si="114"/>
        <v>-100</v>
      </c>
      <c r="AD220" s="49">
        <f t="shared" si="115"/>
        <v>-100</v>
      </c>
      <c r="AE220" s="49">
        <f t="shared" si="116"/>
        <v>-100</v>
      </c>
      <c r="AF220" s="49">
        <f t="shared" si="117"/>
        <v>-100</v>
      </c>
      <c r="AG220" s="49" t="e">
        <f t="shared" si="118"/>
        <v>#VALUE!</v>
      </c>
      <c r="AH220" s="49">
        <f t="shared" si="119"/>
        <v>923.80952380952374</v>
      </c>
      <c r="AI220" s="49">
        <f t="shared" si="120"/>
        <v>-72.31664606510094</v>
      </c>
      <c r="AJ220" s="49">
        <f t="shared" si="121"/>
        <v>-98.546169596416689</v>
      </c>
      <c r="AK220" s="49" t="e">
        <f t="shared" si="122"/>
        <v>#DIV/0!</v>
      </c>
      <c r="AL220" s="49" t="e">
        <f t="shared" si="123"/>
        <v>#DIV/0!</v>
      </c>
      <c r="AM220" s="49" t="e">
        <f t="shared" ref="AM220:BH220" si="142">(AI136-Z136)/Z136*100</f>
        <v>#DIV/0!</v>
      </c>
      <c r="AN220" s="49" t="e">
        <f t="shared" si="142"/>
        <v>#DIV/0!</v>
      </c>
      <c r="AO220" s="49" t="e">
        <f t="shared" si="142"/>
        <v>#DIV/0!</v>
      </c>
      <c r="AP220" s="49" t="e">
        <f t="shared" si="142"/>
        <v>#VALUE!</v>
      </c>
      <c r="AQ220" s="49">
        <f t="shared" si="142"/>
        <v>-100</v>
      </c>
      <c r="AR220" s="49">
        <f t="shared" si="142"/>
        <v>-100</v>
      </c>
      <c r="AS220" s="49">
        <f t="shared" si="142"/>
        <v>-100</v>
      </c>
      <c r="AT220" s="49">
        <f t="shared" si="142"/>
        <v>-100</v>
      </c>
      <c r="AU220" s="49" t="e">
        <f t="shared" si="142"/>
        <v>#DIV/0!</v>
      </c>
      <c r="AV220" s="49" t="e">
        <f t="shared" si="142"/>
        <v>#DIV/0!</v>
      </c>
      <c r="AW220" s="49" t="e">
        <f t="shared" si="142"/>
        <v>#DIV/0!</v>
      </c>
      <c r="AX220" s="49" t="e">
        <f t="shared" si="142"/>
        <v>#DIV/0!</v>
      </c>
      <c r="AY220" s="49" t="e">
        <f t="shared" si="142"/>
        <v>#DIV/0!</v>
      </c>
      <c r="AZ220" s="49" t="e">
        <f t="shared" si="142"/>
        <v>#DIV/0!</v>
      </c>
      <c r="BA220" s="49" t="e">
        <f t="shared" si="142"/>
        <v>#DIV/0!</v>
      </c>
      <c r="BB220" s="49" t="e">
        <f t="shared" si="142"/>
        <v>#DIV/0!</v>
      </c>
      <c r="BC220" s="49" t="e">
        <f t="shared" si="142"/>
        <v>#DIV/0!</v>
      </c>
      <c r="BD220" s="49" t="e">
        <f t="shared" si="142"/>
        <v>#DIV/0!</v>
      </c>
      <c r="BE220" s="49" t="e">
        <f t="shared" si="142"/>
        <v>#DIV/0!</v>
      </c>
      <c r="BF220" s="49" t="e">
        <f t="shared" si="142"/>
        <v>#DIV/0!</v>
      </c>
      <c r="BG220" s="49" t="e">
        <f t="shared" si="142"/>
        <v>#DIV/0!</v>
      </c>
      <c r="BH220" s="49" t="e">
        <f t="shared" si="142"/>
        <v>#DIV/0!</v>
      </c>
    </row>
    <row r="221" spans="1:60" ht="15.75" thickBot="1">
      <c r="A221" s="5" t="s">
        <v>19</v>
      </c>
      <c r="B221" s="27"/>
      <c r="C221" s="49">
        <v>-7.17</v>
      </c>
      <c r="D221" s="83">
        <v>14.09</v>
      </c>
      <c r="E221" s="49">
        <v>2.94</v>
      </c>
      <c r="F221" s="49">
        <v>-6</v>
      </c>
      <c r="G221" s="49">
        <v>-11.55</v>
      </c>
      <c r="H221" s="49">
        <v>-1.72</v>
      </c>
      <c r="I221" s="49">
        <v>4.2</v>
      </c>
      <c r="J221" s="49">
        <v>-10.74</v>
      </c>
      <c r="K221" s="84">
        <v>-11.65</v>
      </c>
      <c r="L221" s="49">
        <v>-1.28</v>
      </c>
      <c r="M221" s="49">
        <v>-1.29</v>
      </c>
      <c r="N221" s="49">
        <v>-6.99</v>
      </c>
      <c r="O221" s="49">
        <v>-2.35</v>
      </c>
      <c r="P221" s="49">
        <f t="shared" si="125"/>
        <v>3.3653846153846154</v>
      </c>
      <c r="Q221" s="49">
        <f t="shared" si="125"/>
        <v>-3.2558139534883721</v>
      </c>
      <c r="R221" s="49">
        <f t="shared" si="125"/>
        <v>12.980769230769232</v>
      </c>
      <c r="S221" s="80">
        <f t="shared" si="126"/>
        <v>-17.872340425531917</v>
      </c>
      <c r="T221" s="84">
        <f t="shared" si="127"/>
        <v>6.2176165803108807</v>
      </c>
      <c r="U221" s="84">
        <f t="shared" si="127"/>
        <v>-17.073170731707318</v>
      </c>
      <c r="V221" s="49">
        <f t="shared" si="108"/>
        <v>-36.137071651090338</v>
      </c>
      <c r="W221" s="49">
        <f t="shared" si="109"/>
        <v>-47.0404984423676</v>
      </c>
      <c r="X221" s="49">
        <f t="shared" si="110"/>
        <v>-12.76595744680851</v>
      </c>
      <c r="Y221" s="49">
        <f t="shared" si="111"/>
        <v>-27.659574468085108</v>
      </c>
      <c r="AA221" s="49">
        <f t="shared" si="112"/>
        <v>2136.6812227074233</v>
      </c>
      <c r="AB221" s="49">
        <f t="shared" si="113"/>
        <v>-100</v>
      </c>
      <c r="AC221" s="49">
        <f t="shared" si="114"/>
        <v>-100</v>
      </c>
      <c r="AD221" s="49">
        <f t="shared" si="115"/>
        <v>-100</v>
      </c>
      <c r="AE221" s="49">
        <f t="shared" si="116"/>
        <v>-100</v>
      </c>
      <c r="AF221" s="49">
        <f t="shared" si="117"/>
        <v>-100</v>
      </c>
      <c r="AG221" s="49" t="e">
        <f t="shared" si="118"/>
        <v>#VALUE!</v>
      </c>
      <c r="AH221" s="49">
        <f t="shared" si="119"/>
        <v>-80.487804878048792</v>
      </c>
      <c r="AI221" s="49">
        <f t="shared" si="120"/>
        <v>-99.272885915800188</v>
      </c>
      <c r="AJ221" s="49">
        <f t="shared" si="121"/>
        <v>-99.975866967138998</v>
      </c>
      <c r="AK221" s="49" t="e">
        <f t="shared" si="122"/>
        <v>#DIV/0!</v>
      </c>
      <c r="AL221" s="49" t="e">
        <f t="shared" si="123"/>
        <v>#DIV/0!</v>
      </c>
      <c r="AM221" s="49" t="e">
        <f t="shared" ref="AM221:BH221" si="143">(AI137-Z137)/Z137*100</f>
        <v>#DIV/0!</v>
      </c>
      <c r="AN221" s="49" t="e">
        <f t="shared" si="143"/>
        <v>#DIV/0!</v>
      </c>
      <c r="AO221" s="49" t="e">
        <f t="shared" si="143"/>
        <v>#DIV/0!</v>
      </c>
      <c r="AP221" s="49" t="e">
        <f t="shared" si="143"/>
        <v>#VALUE!</v>
      </c>
      <c r="AQ221" s="49">
        <f t="shared" si="143"/>
        <v>-100</v>
      </c>
      <c r="AR221" s="49">
        <f t="shared" si="143"/>
        <v>-100</v>
      </c>
      <c r="AS221" s="49">
        <f t="shared" si="143"/>
        <v>-100</v>
      </c>
      <c r="AT221" s="49">
        <f t="shared" si="143"/>
        <v>-100</v>
      </c>
      <c r="AU221" s="49" t="e">
        <f t="shared" si="143"/>
        <v>#DIV/0!</v>
      </c>
      <c r="AV221" s="49" t="e">
        <f t="shared" si="143"/>
        <v>#DIV/0!</v>
      </c>
      <c r="AW221" s="49" t="e">
        <f t="shared" si="143"/>
        <v>#DIV/0!</v>
      </c>
      <c r="AX221" s="49" t="e">
        <f t="shared" si="143"/>
        <v>#DIV/0!</v>
      </c>
      <c r="AY221" s="49" t="e">
        <f t="shared" si="143"/>
        <v>#DIV/0!</v>
      </c>
      <c r="AZ221" s="49" t="e">
        <f t="shared" si="143"/>
        <v>#DIV/0!</v>
      </c>
      <c r="BA221" s="49" t="e">
        <f t="shared" si="143"/>
        <v>#DIV/0!</v>
      </c>
      <c r="BB221" s="49" t="e">
        <f t="shared" si="143"/>
        <v>#DIV/0!</v>
      </c>
      <c r="BC221" s="49" t="e">
        <f t="shared" si="143"/>
        <v>#DIV/0!</v>
      </c>
      <c r="BD221" s="49" t="e">
        <f t="shared" si="143"/>
        <v>#DIV/0!</v>
      </c>
      <c r="BE221" s="49" t="e">
        <f t="shared" si="143"/>
        <v>#DIV/0!</v>
      </c>
      <c r="BF221" s="49" t="e">
        <f t="shared" si="143"/>
        <v>#DIV/0!</v>
      </c>
      <c r="BG221" s="49" t="e">
        <f t="shared" si="143"/>
        <v>#DIV/0!</v>
      </c>
      <c r="BH221" s="49" t="e">
        <f t="shared" si="143"/>
        <v>#DIV/0!</v>
      </c>
    </row>
    <row r="222" spans="1:60" ht="15.75" thickBot="1">
      <c r="A222" s="5" t="s">
        <v>20</v>
      </c>
      <c r="B222" s="27"/>
      <c r="C222" s="49">
        <v>0</v>
      </c>
      <c r="D222" s="84">
        <v>1.82</v>
      </c>
      <c r="E222" s="49">
        <v>-2.2999999999999998</v>
      </c>
      <c r="F222" s="49">
        <v>-2.62</v>
      </c>
      <c r="G222" s="49">
        <v>-0.81</v>
      </c>
      <c r="H222" s="49">
        <v>-11.11</v>
      </c>
      <c r="I222" s="49">
        <v>-7.01</v>
      </c>
      <c r="J222" s="84">
        <v>-13.11</v>
      </c>
      <c r="K222" s="49">
        <v>0</v>
      </c>
      <c r="L222" s="49">
        <v>-8.3000000000000007</v>
      </c>
      <c r="M222" s="49">
        <v>-4.53</v>
      </c>
      <c r="N222" s="49">
        <v>-7.76</v>
      </c>
      <c r="O222" s="49">
        <v>-2.34</v>
      </c>
      <c r="P222" s="49">
        <f t="shared" si="125"/>
        <v>2.8708133971291865</v>
      </c>
      <c r="Q222" s="84">
        <f t="shared" si="125"/>
        <v>5.5813953488372094</v>
      </c>
      <c r="R222" s="83">
        <f t="shared" si="125"/>
        <v>-7.4889867841409687</v>
      </c>
      <c r="S222" s="80">
        <f t="shared" si="126"/>
        <v>-20.476190476190474</v>
      </c>
      <c r="T222" s="84">
        <f t="shared" si="127"/>
        <v>8.9820359281437128</v>
      </c>
      <c r="U222" s="84">
        <f t="shared" si="127"/>
        <v>-20.329670329670328</v>
      </c>
      <c r="V222" s="49">
        <f t="shared" si="108"/>
        <v>-52.604166666666664</v>
      </c>
      <c r="W222" s="49">
        <f t="shared" si="109"/>
        <v>-62.239583333333336</v>
      </c>
      <c r="X222" s="49">
        <f t="shared" si="110"/>
        <v>-31.320754716981131</v>
      </c>
      <c r="Y222" s="49">
        <f t="shared" si="111"/>
        <v>-45.283018867924532</v>
      </c>
      <c r="AA222" s="49">
        <f t="shared" si="112"/>
        <v>2265.9482758620688</v>
      </c>
      <c r="AB222" s="49">
        <f t="shared" si="113"/>
        <v>-100</v>
      </c>
      <c r="AC222" s="49">
        <f t="shared" si="114"/>
        <v>-100</v>
      </c>
      <c r="AD222" s="49">
        <f t="shared" si="115"/>
        <v>-100</v>
      </c>
      <c r="AE222" s="49">
        <f t="shared" si="116"/>
        <v>-100</v>
      </c>
      <c r="AF222" s="49">
        <f t="shared" si="117"/>
        <v>-100</v>
      </c>
      <c r="AG222" s="49" t="e">
        <f t="shared" si="118"/>
        <v>#VALUE!</v>
      </c>
      <c r="AH222" s="49">
        <f t="shared" si="119"/>
        <v>-51.648351648351657</v>
      </c>
      <c r="AI222" s="49">
        <f t="shared" si="120"/>
        <v>-98.124547120753576</v>
      </c>
      <c r="AJ222" s="49">
        <f t="shared" si="121"/>
        <v>-99.950457156587589</v>
      </c>
      <c r="AK222" s="49" t="e">
        <f t="shared" si="122"/>
        <v>#DIV/0!</v>
      </c>
      <c r="AL222" s="49" t="e">
        <f t="shared" si="123"/>
        <v>#DIV/0!</v>
      </c>
      <c r="AM222" s="49" t="e">
        <f t="shared" ref="AM222:BH222" si="144">(AI138-Z138)/Z138*100</f>
        <v>#DIV/0!</v>
      </c>
      <c r="AN222" s="49" t="e">
        <f t="shared" si="144"/>
        <v>#DIV/0!</v>
      </c>
      <c r="AO222" s="49" t="e">
        <f t="shared" si="144"/>
        <v>#DIV/0!</v>
      </c>
      <c r="AP222" s="49" t="e">
        <f t="shared" si="144"/>
        <v>#VALUE!</v>
      </c>
      <c r="AQ222" s="49">
        <f t="shared" si="144"/>
        <v>-100</v>
      </c>
      <c r="AR222" s="49">
        <f t="shared" si="144"/>
        <v>-100</v>
      </c>
      <c r="AS222" s="49">
        <f t="shared" si="144"/>
        <v>-100</v>
      </c>
      <c r="AT222" s="49">
        <f t="shared" si="144"/>
        <v>-100</v>
      </c>
      <c r="AU222" s="49" t="e">
        <f t="shared" si="144"/>
        <v>#DIV/0!</v>
      </c>
      <c r="AV222" s="49" t="e">
        <f t="shared" si="144"/>
        <v>#DIV/0!</v>
      </c>
      <c r="AW222" s="49" t="e">
        <f t="shared" si="144"/>
        <v>#DIV/0!</v>
      </c>
      <c r="AX222" s="49" t="e">
        <f t="shared" si="144"/>
        <v>#DIV/0!</v>
      </c>
      <c r="AY222" s="49" t="e">
        <f t="shared" si="144"/>
        <v>#DIV/0!</v>
      </c>
      <c r="AZ222" s="49" t="e">
        <f t="shared" si="144"/>
        <v>#DIV/0!</v>
      </c>
      <c r="BA222" s="49" t="e">
        <f t="shared" si="144"/>
        <v>#DIV/0!</v>
      </c>
      <c r="BB222" s="49" t="e">
        <f t="shared" si="144"/>
        <v>#DIV/0!</v>
      </c>
      <c r="BC222" s="49" t="e">
        <f t="shared" si="144"/>
        <v>#DIV/0!</v>
      </c>
      <c r="BD222" s="49" t="e">
        <f t="shared" si="144"/>
        <v>#DIV/0!</v>
      </c>
      <c r="BE222" s="49" t="e">
        <f t="shared" si="144"/>
        <v>#DIV/0!</v>
      </c>
      <c r="BF222" s="49" t="e">
        <f t="shared" si="144"/>
        <v>#DIV/0!</v>
      </c>
      <c r="BG222" s="49" t="e">
        <f t="shared" si="144"/>
        <v>#DIV/0!</v>
      </c>
      <c r="BH222" s="49" t="e">
        <f t="shared" si="144"/>
        <v>#DIV/0!</v>
      </c>
    </row>
    <row r="223" spans="1:60" ht="15.75" thickBot="1">
      <c r="A223" s="5" t="s">
        <v>21</v>
      </c>
      <c r="B223" s="27"/>
      <c r="C223" s="49">
        <v>-3.77</v>
      </c>
      <c r="D223" s="49">
        <v>-9.8000000000000007</v>
      </c>
      <c r="E223" s="49">
        <v>-19.57</v>
      </c>
      <c r="F223" s="49">
        <v>37.840000000000003</v>
      </c>
      <c r="G223" s="49">
        <v>3.92</v>
      </c>
      <c r="H223" s="49">
        <v>-39.619999999999997</v>
      </c>
      <c r="I223" s="49">
        <v>-6.25</v>
      </c>
      <c r="J223" s="49">
        <v>36.67</v>
      </c>
      <c r="K223" s="49">
        <v>9.76</v>
      </c>
      <c r="L223" s="49">
        <v>-31.11</v>
      </c>
      <c r="M223" s="49">
        <v>35.479999999999997</v>
      </c>
      <c r="N223" s="80">
        <v>-52.38</v>
      </c>
      <c r="O223" s="83">
        <v>95</v>
      </c>
      <c r="P223" s="49">
        <f t="shared" si="125"/>
        <v>2.5641025641025639</v>
      </c>
      <c r="Q223" s="49">
        <f t="shared" si="125"/>
        <v>0</v>
      </c>
      <c r="R223" s="49">
        <f t="shared" si="125"/>
        <v>-27.500000000000004</v>
      </c>
      <c r="S223" s="49">
        <f t="shared" si="126"/>
        <v>24.137931034482758</v>
      </c>
      <c r="T223" s="84">
        <f t="shared" si="127"/>
        <v>-27.777777777777779</v>
      </c>
      <c r="U223" s="84">
        <f t="shared" si="127"/>
        <v>-30.76923076923077</v>
      </c>
      <c r="V223" s="49">
        <f t="shared" si="108"/>
        <v>-50.943396226415096</v>
      </c>
      <c r="W223" s="49">
        <f t="shared" si="109"/>
        <v>-66.037735849056602</v>
      </c>
      <c r="X223" s="49">
        <f t="shared" si="110"/>
        <v>-42.222222222222221</v>
      </c>
      <c r="Y223" s="49">
        <f t="shared" si="111"/>
        <v>-60</v>
      </c>
      <c r="AA223" s="49">
        <f t="shared" si="112"/>
        <v>1709.5238095238094</v>
      </c>
      <c r="AB223" s="49">
        <f t="shared" si="113"/>
        <v>-100</v>
      </c>
      <c r="AC223" s="49">
        <f t="shared" si="114"/>
        <v>-100</v>
      </c>
      <c r="AD223" s="49">
        <f t="shared" si="115"/>
        <v>-100</v>
      </c>
      <c r="AE223" s="49">
        <f t="shared" si="116"/>
        <v>-100</v>
      </c>
      <c r="AF223" s="49">
        <f t="shared" si="117"/>
        <v>-100</v>
      </c>
      <c r="AG223" s="49" t="e">
        <f t="shared" si="118"/>
        <v>#VALUE!</v>
      </c>
      <c r="AH223" s="49">
        <f t="shared" si="119"/>
        <v>711.53846153846155</v>
      </c>
      <c r="AI223" s="49">
        <f t="shared" si="120"/>
        <v>-63.775580277434415</v>
      </c>
      <c r="AJ223" s="49">
        <f t="shared" si="121"/>
        <v>-99.142053217097128</v>
      </c>
      <c r="AK223" s="49" t="e">
        <f t="shared" si="122"/>
        <v>#DIV/0!</v>
      </c>
      <c r="AL223" s="49" t="e">
        <f t="shared" si="123"/>
        <v>#DIV/0!</v>
      </c>
      <c r="AM223" s="49" t="e">
        <f t="shared" ref="AM223:BH223" si="145">(AI139-Z139)/Z139*100</f>
        <v>#DIV/0!</v>
      </c>
      <c r="AN223" s="49" t="e">
        <f t="shared" si="145"/>
        <v>#DIV/0!</v>
      </c>
      <c r="AO223" s="49" t="e">
        <f t="shared" si="145"/>
        <v>#DIV/0!</v>
      </c>
      <c r="AP223" s="49" t="e">
        <f t="shared" si="145"/>
        <v>#VALUE!</v>
      </c>
      <c r="AQ223" s="49">
        <f t="shared" si="145"/>
        <v>-100</v>
      </c>
      <c r="AR223" s="49">
        <f t="shared" si="145"/>
        <v>-100</v>
      </c>
      <c r="AS223" s="49">
        <f t="shared" si="145"/>
        <v>-100</v>
      </c>
      <c r="AT223" s="49">
        <f t="shared" si="145"/>
        <v>-100</v>
      </c>
      <c r="AU223" s="49" t="e">
        <f t="shared" si="145"/>
        <v>#DIV/0!</v>
      </c>
      <c r="AV223" s="49" t="e">
        <f t="shared" si="145"/>
        <v>#DIV/0!</v>
      </c>
      <c r="AW223" s="49" t="e">
        <f t="shared" si="145"/>
        <v>#DIV/0!</v>
      </c>
      <c r="AX223" s="49" t="e">
        <f t="shared" si="145"/>
        <v>#DIV/0!</v>
      </c>
      <c r="AY223" s="49" t="e">
        <f t="shared" si="145"/>
        <v>#DIV/0!</v>
      </c>
      <c r="AZ223" s="49" t="e">
        <f t="shared" si="145"/>
        <v>#DIV/0!</v>
      </c>
      <c r="BA223" s="49" t="e">
        <f t="shared" si="145"/>
        <v>#DIV/0!</v>
      </c>
      <c r="BB223" s="49" t="e">
        <f t="shared" si="145"/>
        <v>#DIV/0!</v>
      </c>
      <c r="BC223" s="49" t="e">
        <f t="shared" si="145"/>
        <v>#DIV/0!</v>
      </c>
      <c r="BD223" s="49" t="e">
        <f t="shared" si="145"/>
        <v>#DIV/0!</v>
      </c>
      <c r="BE223" s="49" t="e">
        <f t="shared" si="145"/>
        <v>#DIV/0!</v>
      </c>
      <c r="BF223" s="49" t="e">
        <f t="shared" si="145"/>
        <v>#DIV/0!</v>
      </c>
      <c r="BG223" s="49" t="e">
        <f t="shared" si="145"/>
        <v>#DIV/0!</v>
      </c>
      <c r="BH223" s="49" t="e">
        <f t="shared" si="145"/>
        <v>#DIV/0!</v>
      </c>
    </row>
    <row r="224" spans="1:60" ht="15.75" thickBot="1">
      <c r="A224" s="5" t="s">
        <v>22</v>
      </c>
      <c r="B224" s="27"/>
      <c r="C224" s="49">
        <v>7.97</v>
      </c>
      <c r="D224" s="49">
        <v>-4.03</v>
      </c>
      <c r="E224" s="49">
        <v>-7.69</v>
      </c>
      <c r="F224" s="49">
        <v>6.82</v>
      </c>
      <c r="G224" s="49">
        <v>8.51</v>
      </c>
      <c r="H224" s="49">
        <v>-24.18</v>
      </c>
      <c r="I224" s="49">
        <v>-8.6199999999999992</v>
      </c>
      <c r="J224" s="49">
        <v>12.26</v>
      </c>
      <c r="K224" s="49">
        <v>5.88</v>
      </c>
      <c r="L224" s="84">
        <v>-29.37</v>
      </c>
      <c r="M224" s="83">
        <v>24.72</v>
      </c>
      <c r="N224" s="49">
        <v>-20.72</v>
      </c>
      <c r="O224" s="49">
        <v>1.1399999999999999</v>
      </c>
      <c r="P224" s="49">
        <f t="shared" si="125"/>
        <v>-1.1235955056179776</v>
      </c>
      <c r="Q224" s="49">
        <f t="shared" si="125"/>
        <v>11.363636363636363</v>
      </c>
      <c r="R224" s="49">
        <f t="shared" si="125"/>
        <v>-4.0816326530612246</v>
      </c>
      <c r="S224" s="49">
        <f t="shared" si="126"/>
        <v>24.468085106382979</v>
      </c>
      <c r="T224" s="84">
        <f t="shared" si="127"/>
        <v>-18.803418803418804</v>
      </c>
      <c r="U224" s="80">
        <f t="shared" si="127"/>
        <v>-40</v>
      </c>
      <c r="V224" s="49">
        <f t="shared" si="108"/>
        <v>-31.159420289855071</v>
      </c>
      <c r="W224" s="49">
        <f t="shared" si="109"/>
        <v>-58.695652173913047</v>
      </c>
      <c r="X224" s="49">
        <f t="shared" si="110"/>
        <v>-24.603174603174601</v>
      </c>
      <c r="Y224" s="49">
        <f t="shared" si="111"/>
        <v>-54.761904761904766</v>
      </c>
      <c r="AA224" s="49">
        <f t="shared" si="112"/>
        <v>1926.1261261261261</v>
      </c>
      <c r="AB224" s="49">
        <f t="shared" si="113"/>
        <v>-100</v>
      </c>
      <c r="AC224" s="49">
        <f t="shared" si="114"/>
        <v>-100</v>
      </c>
      <c r="AD224" s="49">
        <f t="shared" si="115"/>
        <v>-100</v>
      </c>
      <c r="AE224" s="49">
        <f t="shared" si="116"/>
        <v>-100</v>
      </c>
      <c r="AF224" s="49">
        <f t="shared" si="117"/>
        <v>-100</v>
      </c>
      <c r="AG224" s="49" t="e">
        <f t="shared" si="118"/>
        <v>#VALUE!</v>
      </c>
      <c r="AH224" s="49">
        <f t="shared" si="119"/>
        <v>8.4210526315789469</v>
      </c>
      <c r="AI224" s="49">
        <f t="shared" si="120"/>
        <v>-94.41589139721988</v>
      </c>
      <c r="AJ224" s="49">
        <f t="shared" si="121"/>
        <v>-99.858473014513791</v>
      </c>
      <c r="AK224" s="49" t="e">
        <f t="shared" si="122"/>
        <v>#DIV/0!</v>
      </c>
      <c r="AL224" s="49" t="e">
        <f t="shared" si="123"/>
        <v>#DIV/0!</v>
      </c>
      <c r="AM224" s="49" t="e">
        <f t="shared" ref="AM224:BH224" si="146">(AI140-Z140)/Z140*100</f>
        <v>#DIV/0!</v>
      </c>
      <c r="AN224" s="49" t="e">
        <f t="shared" si="146"/>
        <v>#DIV/0!</v>
      </c>
      <c r="AO224" s="49" t="e">
        <f t="shared" si="146"/>
        <v>#DIV/0!</v>
      </c>
      <c r="AP224" s="49" t="e">
        <f t="shared" si="146"/>
        <v>#VALUE!</v>
      </c>
      <c r="AQ224" s="49">
        <f t="shared" si="146"/>
        <v>-100</v>
      </c>
      <c r="AR224" s="49">
        <f t="shared" si="146"/>
        <v>-100</v>
      </c>
      <c r="AS224" s="49">
        <f t="shared" si="146"/>
        <v>-100</v>
      </c>
      <c r="AT224" s="49">
        <f t="shared" si="146"/>
        <v>-100</v>
      </c>
      <c r="AU224" s="49" t="e">
        <f t="shared" si="146"/>
        <v>#DIV/0!</v>
      </c>
      <c r="AV224" s="49" t="e">
        <f t="shared" si="146"/>
        <v>#DIV/0!</v>
      </c>
      <c r="AW224" s="49" t="e">
        <f t="shared" si="146"/>
        <v>#DIV/0!</v>
      </c>
      <c r="AX224" s="49" t="e">
        <f t="shared" si="146"/>
        <v>#DIV/0!</v>
      </c>
      <c r="AY224" s="49" t="e">
        <f t="shared" si="146"/>
        <v>#DIV/0!</v>
      </c>
      <c r="AZ224" s="49" t="e">
        <f t="shared" si="146"/>
        <v>#DIV/0!</v>
      </c>
      <c r="BA224" s="49" t="e">
        <f t="shared" si="146"/>
        <v>#DIV/0!</v>
      </c>
      <c r="BB224" s="49" t="e">
        <f t="shared" si="146"/>
        <v>#DIV/0!</v>
      </c>
      <c r="BC224" s="49" t="e">
        <f t="shared" si="146"/>
        <v>#DIV/0!</v>
      </c>
      <c r="BD224" s="49" t="e">
        <f t="shared" si="146"/>
        <v>#DIV/0!</v>
      </c>
      <c r="BE224" s="49" t="e">
        <f t="shared" si="146"/>
        <v>#DIV/0!</v>
      </c>
      <c r="BF224" s="49" t="e">
        <f t="shared" si="146"/>
        <v>#DIV/0!</v>
      </c>
      <c r="BG224" s="49" t="e">
        <f t="shared" si="146"/>
        <v>#DIV/0!</v>
      </c>
      <c r="BH224" s="49" t="e">
        <f t="shared" si="146"/>
        <v>#DIV/0!</v>
      </c>
    </row>
    <row r="225" spans="1:60" ht="15.75" thickBot="1">
      <c r="A225" s="5" t="s">
        <v>23</v>
      </c>
      <c r="B225" s="27"/>
      <c r="C225" s="49">
        <v>9.01</v>
      </c>
      <c r="D225" s="49">
        <v>-13.22</v>
      </c>
      <c r="E225" s="83">
        <v>9.84</v>
      </c>
      <c r="F225" s="49">
        <v>-0.87</v>
      </c>
      <c r="G225" s="49">
        <v>-1.75</v>
      </c>
      <c r="H225" s="49">
        <v>-7.42</v>
      </c>
      <c r="I225" s="49">
        <v>5.45</v>
      </c>
      <c r="J225" s="49">
        <v>-8.51</v>
      </c>
      <c r="K225" s="49">
        <v>-13.62</v>
      </c>
      <c r="L225" s="49">
        <v>-5</v>
      </c>
      <c r="M225" s="49">
        <v>-14.57</v>
      </c>
      <c r="N225" s="49">
        <v>8.5299999999999994</v>
      </c>
      <c r="O225" s="84">
        <v>-16.16</v>
      </c>
      <c r="P225" s="49">
        <f t="shared" si="125"/>
        <v>9.8958333333333321</v>
      </c>
      <c r="Q225" s="49">
        <f t="shared" si="125"/>
        <v>-15.165876777251185</v>
      </c>
      <c r="R225" s="49">
        <f t="shared" si="125"/>
        <v>10.05586592178771</v>
      </c>
      <c r="S225" s="49">
        <f t="shared" si="126"/>
        <v>-1.015228426395939</v>
      </c>
      <c r="T225" s="84">
        <f t="shared" si="127"/>
        <v>-0.51282051282051277</v>
      </c>
      <c r="U225" s="80">
        <f t="shared" si="127"/>
        <v>-20.103092783505154</v>
      </c>
      <c r="V225" s="49">
        <f t="shared" si="108"/>
        <v>-41.741741741741741</v>
      </c>
      <c r="W225" s="49">
        <f t="shared" si="109"/>
        <v>-53.453453453453456</v>
      </c>
      <c r="X225" s="49">
        <f t="shared" si="110"/>
        <v>-25.384615384615383</v>
      </c>
      <c r="Y225" s="49">
        <f t="shared" si="111"/>
        <v>-40.384615384615387</v>
      </c>
      <c r="AA225" s="49">
        <f t="shared" si="112"/>
        <v>2387.6777251184835</v>
      </c>
      <c r="AB225" s="49">
        <f t="shared" si="113"/>
        <v>-100</v>
      </c>
      <c r="AC225" s="49">
        <f t="shared" si="114"/>
        <v>-100</v>
      </c>
      <c r="AD225" s="49">
        <f t="shared" si="115"/>
        <v>-100</v>
      </c>
      <c r="AE225" s="49">
        <f t="shared" si="116"/>
        <v>-100</v>
      </c>
      <c r="AF225" s="49">
        <f t="shared" si="117"/>
        <v>-100</v>
      </c>
      <c r="AG225" s="49" t="e">
        <f t="shared" si="118"/>
        <v>#VALUE!</v>
      </c>
      <c r="AH225" s="49">
        <f t="shared" si="119"/>
        <v>1568.0412371134021</v>
      </c>
      <c r="AI225" s="49">
        <f t="shared" si="120"/>
        <v>-35.483870967741936</v>
      </c>
      <c r="AJ225" s="49">
        <f t="shared" si="121"/>
        <v>-98.094875214326535</v>
      </c>
      <c r="AK225" s="49" t="e">
        <f t="shared" si="122"/>
        <v>#DIV/0!</v>
      </c>
      <c r="AL225" s="49" t="e">
        <f t="shared" si="123"/>
        <v>#DIV/0!</v>
      </c>
      <c r="AM225" s="49" t="e">
        <f t="shared" ref="AM225:BH225" si="147">(AI141-Z141)/Z141*100</f>
        <v>#DIV/0!</v>
      </c>
      <c r="AN225" s="49" t="e">
        <f t="shared" si="147"/>
        <v>#DIV/0!</v>
      </c>
      <c r="AO225" s="49" t="e">
        <f t="shared" si="147"/>
        <v>#DIV/0!</v>
      </c>
      <c r="AP225" s="49" t="e">
        <f t="shared" si="147"/>
        <v>#VALUE!</v>
      </c>
      <c r="AQ225" s="49">
        <f t="shared" si="147"/>
        <v>-100</v>
      </c>
      <c r="AR225" s="49">
        <f t="shared" si="147"/>
        <v>-100</v>
      </c>
      <c r="AS225" s="49">
        <f t="shared" si="147"/>
        <v>-100</v>
      </c>
      <c r="AT225" s="49" t="e">
        <f t="shared" si="147"/>
        <v>#DIV/0!</v>
      </c>
      <c r="AU225" s="49" t="e">
        <f t="shared" si="147"/>
        <v>#DIV/0!</v>
      </c>
      <c r="AV225" s="49" t="e">
        <f t="shared" si="147"/>
        <v>#DIV/0!</v>
      </c>
      <c r="AW225" s="49" t="e">
        <f t="shared" si="147"/>
        <v>#DIV/0!</v>
      </c>
      <c r="AX225" s="49" t="e">
        <f t="shared" si="147"/>
        <v>#DIV/0!</v>
      </c>
      <c r="AY225" s="49" t="e">
        <f t="shared" si="147"/>
        <v>#DIV/0!</v>
      </c>
      <c r="AZ225" s="49" t="e">
        <f t="shared" si="147"/>
        <v>#DIV/0!</v>
      </c>
      <c r="BA225" s="49" t="e">
        <f t="shared" si="147"/>
        <v>#DIV/0!</v>
      </c>
      <c r="BB225" s="49" t="e">
        <f t="shared" si="147"/>
        <v>#DIV/0!</v>
      </c>
      <c r="BC225" s="49" t="e">
        <f t="shared" si="147"/>
        <v>#DIV/0!</v>
      </c>
      <c r="BD225" s="49" t="e">
        <f t="shared" si="147"/>
        <v>#DIV/0!</v>
      </c>
      <c r="BE225" s="49" t="e">
        <f t="shared" si="147"/>
        <v>#DIV/0!</v>
      </c>
      <c r="BF225" s="49" t="e">
        <f t="shared" si="147"/>
        <v>#DIV/0!</v>
      </c>
      <c r="BG225" s="49" t="e">
        <f t="shared" si="147"/>
        <v>#DIV/0!</v>
      </c>
      <c r="BH225" s="49" t="e">
        <f t="shared" si="147"/>
        <v>#DIV/0!</v>
      </c>
    </row>
    <row r="226" spans="1:60" ht="15.75" thickBot="1">
      <c r="A226" s="5" t="s">
        <v>24</v>
      </c>
      <c r="B226" s="27"/>
      <c r="C226" s="49">
        <v>-12.31</v>
      </c>
      <c r="D226" s="49">
        <v>-14.62</v>
      </c>
      <c r="E226" s="49">
        <v>-0.68</v>
      </c>
      <c r="F226" s="49">
        <v>0.69</v>
      </c>
      <c r="G226" s="49">
        <v>4.79</v>
      </c>
      <c r="H226" s="49">
        <v>-8.5</v>
      </c>
      <c r="I226" s="84">
        <v>-19.29</v>
      </c>
      <c r="J226" s="49">
        <v>3.54</v>
      </c>
      <c r="K226" s="49">
        <v>-17.09</v>
      </c>
      <c r="L226" s="49">
        <v>-6.19</v>
      </c>
      <c r="M226" s="49">
        <v>-1.1000000000000001</v>
      </c>
      <c r="N226" s="83">
        <v>23.33</v>
      </c>
      <c r="O226" s="49">
        <v>-18.02</v>
      </c>
      <c r="P226" s="49">
        <f t="shared" si="125"/>
        <v>13.186813186813188</v>
      </c>
      <c r="Q226" s="49">
        <f t="shared" si="125"/>
        <v>-3.8834951456310676</v>
      </c>
      <c r="R226" s="49">
        <f t="shared" si="125"/>
        <v>-15.151515151515152</v>
      </c>
      <c r="S226" s="49">
        <f t="shared" si="126"/>
        <v>17.857142857142858</v>
      </c>
      <c r="T226" s="80">
        <f t="shared" si="127"/>
        <v>-30.303030303030305</v>
      </c>
      <c r="U226" s="84">
        <f t="shared" si="127"/>
        <v>28.985507246376812</v>
      </c>
      <c r="V226" s="49">
        <f t="shared" si="108"/>
        <v>-64.615384615384613</v>
      </c>
      <c r="W226" s="49">
        <f t="shared" si="109"/>
        <v>-54.358974358974358</v>
      </c>
      <c r="X226" s="49">
        <f t="shared" si="110"/>
        <v>-28.865979381443296</v>
      </c>
      <c r="Y226" s="49">
        <f t="shared" si="111"/>
        <v>-8.2474226804123703</v>
      </c>
      <c r="AA226" s="49">
        <f t="shared" si="112"/>
        <v>2510</v>
      </c>
      <c r="AB226" s="49">
        <f t="shared" si="113"/>
        <v>-100</v>
      </c>
      <c r="AC226" s="49">
        <f t="shared" si="114"/>
        <v>-100</v>
      </c>
      <c r="AD226" s="49">
        <f t="shared" si="115"/>
        <v>-100</v>
      </c>
      <c r="AE226" s="49">
        <f t="shared" si="116"/>
        <v>-100</v>
      </c>
      <c r="AF226" s="49">
        <f t="shared" si="117"/>
        <v>-100</v>
      </c>
      <c r="AG226" s="49">
        <f t="shared" si="118"/>
        <v>-100</v>
      </c>
      <c r="AH226" s="49">
        <f t="shared" si="119"/>
        <v>-100</v>
      </c>
      <c r="AI226" s="49">
        <f t="shared" si="120"/>
        <v>-100</v>
      </c>
      <c r="AJ226" s="49">
        <f t="shared" si="121"/>
        <v>-100</v>
      </c>
      <c r="AK226" s="49" t="e">
        <f t="shared" si="122"/>
        <v>#DIV/0!</v>
      </c>
      <c r="AL226" s="49" t="e">
        <f t="shared" si="123"/>
        <v>#DIV/0!</v>
      </c>
      <c r="AM226" s="49" t="e">
        <f t="shared" ref="AM226:BH226" si="148">(AI142-Z142)/Z142*100</f>
        <v>#DIV/0!</v>
      </c>
      <c r="AN226" s="49" t="e">
        <f t="shared" si="148"/>
        <v>#DIV/0!</v>
      </c>
      <c r="AO226" s="49" t="e">
        <f t="shared" si="148"/>
        <v>#DIV/0!</v>
      </c>
      <c r="AP226" s="49" t="e">
        <f t="shared" si="148"/>
        <v>#DIV/0!</v>
      </c>
      <c r="AQ226" s="49" t="e">
        <f t="shared" si="148"/>
        <v>#DIV/0!</v>
      </c>
      <c r="AR226" s="49" t="e">
        <f t="shared" si="148"/>
        <v>#DIV/0!</v>
      </c>
      <c r="AS226" s="49" t="e">
        <f t="shared" si="148"/>
        <v>#DIV/0!</v>
      </c>
      <c r="AT226" s="49" t="e">
        <f t="shared" si="148"/>
        <v>#DIV/0!</v>
      </c>
      <c r="AU226" s="49" t="e">
        <f t="shared" si="148"/>
        <v>#DIV/0!</v>
      </c>
      <c r="AV226" s="49" t="e">
        <f t="shared" si="148"/>
        <v>#DIV/0!</v>
      </c>
      <c r="AW226" s="49" t="e">
        <f t="shared" si="148"/>
        <v>#DIV/0!</v>
      </c>
      <c r="AX226" s="49" t="e">
        <f t="shared" si="148"/>
        <v>#DIV/0!</v>
      </c>
      <c r="AY226" s="49" t="e">
        <f t="shared" si="148"/>
        <v>#DIV/0!</v>
      </c>
      <c r="AZ226" s="49" t="e">
        <f t="shared" si="148"/>
        <v>#DIV/0!</v>
      </c>
      <c r="BA226" s="49" t="e">
        <f t="shared" si="148"/>
        <v>#DIV/0!</v>
      </c>
      <c r="BB226" s="49" t="e">
        <f t="shared" si="148"/>
        <v>#DIV/0!</v>
      </c>
      <c r="BC226" s="49" t="e">
        <f t="shared" si="148"/>
        <v>#DIV/0!</v>
      </c>
      <c r="BD226" s="49" t="e">
        <f t="shared" si="148"/>
        <v>#DIV/0!</v>
      </c>
      <c r="BE226" s="49" t="e">
        <f t="shared" si="148"/>
        <v>#DIV/0!</v>
      </c>
      <c r="BF226" s="49" t="e">
        <f t="shared" si="148"/>
        <v>#DIV/0!</v>
      </c>
      <c r="BG226" s="49" t="e">
        <f t="shared" si="148"/>
        <v>#DIV/0!</v>
      </c>
      <c r="BH226" s="49" t="e">
        <f t="shared" si="148"/>
        <v>#DIV/0!</v>
      </c>
    </row>
    <row r="227" spans="1:60" ht="24.75" thickBot="1">
      <c r="A227" s="17" t="s">
        <v>25</v>
      </c>
      <c r="B227" s="23"/>
      <c r="C227" s="47">
        <v>0.06</v>
      </c>
      <c r="D227" s="47">
        <v>-3.17</v>
      </c>
      <c r="E227" s="47">
        <v>-0.9</v>
      </c>
      <c r="F227" s="47">
        <v>-1.36</v>
      </c>
      <c r="G227" s="82">
        <v>0.85</v>
      </c>
      <c r="H227" s="82">
        <v>-12.83</v>
      </c>
      <c r="I227" s="47">
        <v>-3.14</v>
      </c>
      <c r="J227" s="47">
        <v>-6.17</v>
      </c>
      <c r="K227" s="47">
        <v>-6.83</v>
      </c>
      <c r="L227" s="47">
        <v>-9.18</v>
      </c>
      <c r="M227" s="47">
        <v>-1.07</v>
      </c>
      <c r="N227" s="47">
        <v>-5.3</v>
      </c>
      <c r="O227" s="47">
        <v>-4.05</v>
      </c>
      <c r="P227" s="85">
        <f t="shared" si="125"/>
        <v>4.8648648648648649</v>
      </c>
      <c r="Q227" s="47">
        <f t="shared" si="125"/>
        <v>-2.9896907216494846</v>
      </c>
      <c r="R227" s="47">
        <f t="shared" si="125"/>
        <v>0.10626992561105207</v>
      </c>
      <c r="S227" s="47">
        <f t="shared" si="126"/>
        <v>-5.3078556263269645</v>
      </c>
      <c r="T227" s="82">
        <f t="shared" si="127"/>
        <v>-2.8026905829596416</v>
      </c>
      <c r="U227" s="81">
        <f t="shared" si="127"/>
        <v>-17.647058823529413</v>
      </c>
      <c r="V227" s="82">
        <f t="shared" si="108"/>
        <v>-46.048537647790916</v>
      </c>
      <c r="W227" s="82">
        <f t="shared" si="109"/>
        <v>-55.569383945239579</v>
      </c>
      <c r="X227" s="47">
        <f t="shared" si="110"/>
        <v>-23.477493380405999</v>
      </c>
      <c r="Y227" s="47">
        <f t="shared" si="111"/>
        <v>-36.981465136804943</v>
      </c>
      <c r="AA227" s="47">
        <f t="shared" si="112"/>
        <v>2219.9410609037332</v>
      </c>
      <c r="AB227" s="47">
        <f t="shared" si="113"/>
        <v>-100</v>
      </c>
      <c r="AC227" s="47">
        <f t="shared" si="114"/>
        <v>-100</v>
      </c>
      <c r="AD227" s="47">
        <f t="shared" si="115"/>
        <v>-100</v>
      </c>
      <c r="AE227" s="47">
        <f t="shared" si="116"/>
        <v>-100</v>
      </c>
      <c r="AF227" s="47">
        <f t="shared" si="117"/>
        <v>-100</v>
      </c>
      <c r="AG227" s="47">
        <f t="shared" si="118"/>
        <v>-100</v>
      </c>
      <c r="AH227" s="47">
        <f t="shared" si="119"/>
        <v>-100</v>
      </c>
      <c r="AI227" s="47">
        <f t="shared" si="120"/>
        <v>-100</v>
      </c>
      <c r="AJ227" s="47">
        <f t="shared" si="121"/>
        <v>-100</v>
      </c>
      <c r="AK227" s="47" t="e">
        <f t="shared" si="122"/>
        <v>#DIV/0!</v>
      </c>
      <c r="AL227" s="47" t="e">
        <f t="shared" si="123"/>
        <v>#DIV/0!</v>
      </c>
      <c r="AM227" s="47" t="e">
        <f t="shared" ref="AM227:BH227" si="149">(AI143-Z143)/Z143*100</f>
        <v>#DIV/0!</v>
      </c>
      <c r="AN227" s="47" t="e">
        <f t="shared" si="149"/>
        <v>#DIV/0!</v>
      </c>
      <c r="AO227" s="47" t="e">
        <f t="shared" si="149"/>
        <v>#DIV/0!</v>
      </c>
      <c r="AP227" s="47" t="e">
        <f t="shared" si="149"/>
        <v>#DIV/0!</v>
      </c>
      <c r="AQ227" s="47" t="e">
        <f t="shared" si="149"/>
        <v>#DIV/0!</v>
      </c>
      <c r="AR227" s="47" t="e">
        <f t="shared" si="149"/>
        <v>#DIV/0!</v>
      </c>
      <c r="AS227" s="47" t="e">
        <f t="shared" si="149"/>
        <v>#DIV/0!</v>
      </c>
      <c r="AT227" s="47" t="e">
        <f t="shared" si="149"/>
        <v>#DIV/0!</v>
      </c>
      <c r="AU227" s="47" t="e">
        <f t="shared" si="149"/>
        <v>#DIV/0!</v>
      </c>
      <c r="AV227" s="47" t="e">
        <f t="shared" si="149"/>
        <v>#DIV/0!</v>
      </c>
      <c r="AW227" s="47" t="e">
        <f t="shared" si="149"/>
        <v>#DIV/0!</v>
      </c>
      <c r="AX227" s="47" t="e">
        <f t="shared" si="149"/>
        <v>#DIV/0!</v>
      </c>
      <c r="AY227" s="47" t="e">
        <f t="shared" si="149"/>
        <v>#DIV/0!</v>
      </c>
      <c r="AZ227" s="47" t="e">
        <f t="shared" si="149"/>
        <v>#DIV/0!</v>
      </c>
      <c r="BA227" s="47" t="e">
        <f t="shared" si="149"/>
        <v>#DIV/0!</v>
      </c>
      <c r="BB227" s="47" t="e">
        <f t="shared" si="149"/>
        <v>#DIV/0!</v>
      </c>
      <c r="BC227" s="47" t="e">
        <f t="shared" si="149"/>
        <v>#DIV/0!</v>
      </c>
      <c r="BD227" s="47" t="e">
        <f t="shared" si="149"/>
        <v>#DIV/0!</v>
      </c>
      <c r="BE227" s="47" t="e">
        <f t="shared" si="149"/>
        <v>#DIV/0!</v>
      </c>
      <c r="BF227" s="47" t="e">
        <f t="shared" si="149"/>
        <v>#DIV/0!</v>
      </c>
      <c r="BG227" s="47" t="e">
        <f t="shared" si="149"/>
        <v>#DIV/0!</v>
      </c>
      <c r="BH227" s="47" t="e">
        <f t="shared" si="149"/>
        <v>#DIV/0!</v>
      </c>
    </row>
    <row r="228" spans="1:60" ht="15.75" thickBot="1">
      <c r="A228" s="19" t="s">
        <v>26</v>
      </c>
      <c r="B228" s="25"/>
      <c r="C228" s="47">
        <v>-1.91</v>
      </c>
      <c r="D228" s="47">
        <v>-6.36</v>
      </c>
      <c r="E228" s="47">
        <v>-6.43</v>
      </c>
      <c r="F228" s="47">
        <v>-4.99</v>
      </c>
      <c r="G228" s="47">
        <v>-1.76</v>
      </c>
      <c r="H228" s="47">
        <v>-8.8800000000000008</v>
      </c>
      <c r="I228" s="47">
        <v>-7.5</v>
      </c>
      <c r="J228" s="47">
        <v>-8.9600000000000009</v>
      </c>
      <c r="K228" s="47">
        <v>-2.57</v>
      </c>
      <c r="L228" s="47">
        <v>-6.59</v>
      </c>
      <c r="M228" s="47">
        <v>-2.79</v>
      </c>
      <c r="N228" s="82">
        <v>-10.07</v>
      </c>
      <c r="O228" s="82">
        <v>0.44</v>
      </c>
      <c r="P228" s="47">
        <f t="shared" si="125"/>
        <v>1.9212598425196852</v>
      </c>
      <c r="Q228" s="47">
        <f t="shared" si="125"/>
        <v>-4.0482076637824473</v>
      </c>
      <c r="R228" s="85">
        <f t="shared" si="125"/>
        <v>2.3510466988727856</v>
      </c>
      <c r="S228" s="47">
        <f t="shared" si="126"/>
        <v>-2.89490245437382</v>
      </c>
      <c r="T228" s="82">
        <f t="shared" si="127"/>
        <v>-3.3700583279325986</v>
      </c>
      <c r="U228" s="81">
        <f t="shared" si="127"/>
        <v>-23.708920187793428</v>
      </c>
      <c r="V228" s="48">
        <f t="shared" si="108"/>
        <v>-53.803253292021694</v>
      </c>
      <c r="W228" s="48">
        <f t="shared" si="109"/>
        <v>-64.756003098373355</v>
      </c>
      <c r="X228" s="48">
        <f t="shared" si="110"/>
        <v>-22.965641952983727</v>
      </c>
      <c r="Y228" s="48">
        <f t="shared" si="111"/>
        <v>-41.229656419529839</v>
      </c>
      <c r="AA228" s="48">
        <f t="shared" si="112"/>
        <v>2260.3982930298721</v>
      </c>
      <c r="AB228" s="48">
        <f t="shared" si="113"/>
        <v>-100</v>
      </c>
      <c r="AC228" s="48">
        <f t="shared" si="114"/>
        <v>-100</v>
      </c>
      <c r="AD228" s="48">
        <f t="shared" si="115"/>
        <v>-100</v>
      </c>
      <c r="AE228" s="48">
        <f t="shared" si="116"/>
        <v>-100</v>
      </c>
      <c r="AF228" s="48">
        <f t="shared" si="117"/>
        <v>-100</v>
      </c>
      <c r="AG228" s="48">
        <f t="shared" si="118"/>
        <v>-100</v>
      </c>
      <c r="AH228" s="48">
        <f t="shared" si="119"/>
        <v>-100</v>
      </c>
      <c r="AI228" s="48">
        <f t="shared" si="120"/>
        <v>-100</v>
      </c>
      <c r="AJ228" s="48">
        <f t="shared" si="121"/>
        <v>-100</v>
      </c>
      <c r="AK228" s="48" t="e">
        <f t="shared" si="122"/>
        <v>#DIV/0!</v>
      </c>
      <c r="AL228" s="48" t="e">
        <f t="shared" si="123"/>
        <v>#DIV/0!</v>
      </c>
      <c r="AM228" s="48" t="e">
        <f t="shared" ref="AM228:BH228" si="150">(AI144-Z144)/Z144*100</f>
        <v>#DIV/0!</v>
      </c>
      <c r="AN228" s="48" t="e">
        <f t="shared" si="150"/>
        <v>#DIV/0!</v>
      </c>
      <c r="AO228" s="48" t="e">
        <f t="shared" si="150"/>
        <v>#DIV/0!</v>
      </c>
      <c r="AP228" s="48" t="e">
        <f t="shared" si="150"/>
        <v>#DIV/0!</v>
      </c>
      <c r="AQ228" s="48" t="e">
        <f t="shared" si="150"/>
        <v>#DIV/0!</v>
      </c>
      <c r="AR228" s="48" t="e">
        <f t="shared" si="150"/>
        <v>#DIV/0!</v>
      </c>
      <c r="AS228" s="48" t="e">
        <f t="shared" si="150"/>
        <v>#DIV/0!</v>
      </c>
      <c r="AT228" s="48" t="e">
        <f t="shared" si="150"/>
        <v>#DIV/0!</v>
      </c>
      <c r="AU228" s="48" t="e">
        <f t="shared" si="150"/>
        <v>#DIV/0!</v>
      </c>
      <c r="AV228" s="48" t="e">
        <f t="shared" si="150"/>
        <v>#DIV/0!</v>
      </c>
      <c r="AW228" s="48" t="e">
        <f t="shared" si="150"/>
        <v>#DIV/0!</v>
      </c>
      <c r="AX228" s="48" t="e">
        <f t="shared" si="150"/>
        <v>#DIV/0!</v>
      </c>
      <c r="AY228" s="48" t="e">
        <f t="shared" si="150"/>
        <v>#DIV/0!</v>
      </c>
      <c r="AZ228" s="48" t="e">
        <f t="shared" si="150"/>
        <v>#DIV/0!</v>
      </c>
      <c r="BA228" s="48" t="e">
        <f t="shared" si="150"/>
        <v>#DIV/0!</v>
      </c>
      <c r="BB228" s="48" t="e">
        <f t="shared" si="150"/>
        <v>#DIV/0!</v>
      </c>
      <c r="BC228" s="48" t="e">
        <f t="shared" si="150"/>
        <v>#DIV/0!</v>
      </c>
      <c r="BD228" s="48" t="e">
        <f t="shared" si="150"/>
        <v>#DIV/0!</v>
      </c>
      <c r="BE228" s="48" t="e">
        <f t="shared" si="150"/>
        <v>#DIV/0!</v>
      </c>
      <c r="BF228" s="48" t="e">
        <f t="shared" si="150"/>
        <v>#DIV/0!</v>
      </c>
      <c r="BG228" s="48" t="e">
        <f t="shared" si="150"/>
        <v>#DIV/0!</v>
      </c>
      <c r="BH228" s="48" t="e">
        <f t="shared" si="150"/>
        <v>#DIV/0!</v>
      </c>
    </row>
    <row r="229" spans="1:60">
      <c r="A229" s="316" t="s">
        <v>113</v>
      </c>
      <c r="B229" s="316"/>
      <c r="C229" s="316"/>
      <c r="D229" s="316"/>
      <c r="E229" s="316"/>
      <c r="F229" s="316"/>
      <c r="G229" s="316"/>
      <c r="H229" s="316"/>
      <c r="I229" s="316"/>
      <c r="J229" s="316"/>
      <c r="K229" s="316"/>
      <c r="L229" s="316"/>
      <c r="M229" s="316"/>
      <c r="N229" s="316"/>
      <c r="O229" s="316"/>
      <c r="P229" s="316"/>
      <c r="Q229" s="316"/>
      <c r="R229" s="156"/>
      <c r="S229" s="156"/>
      <c r="T229" s="156"/>
      <c r="U229" s="156"/>
      <c r="V229" s="156"/>
      <c r="W229" s="156"/>
      <c r="X229" s="156"/>
      <c r="Y229" s="156"/>
    </row>
    <row r="230" spans="1:60">
      <c r="A230" s="317" t="s">
        <v>46</v>
      </c>
      <c r="B230" s="317"/>
      <c r="C230" s="317"/>
      <c r="D230" s="317"/>
      <c r="E230" s="317"/>
      <c r="F230" s="317"/>
      <c r="G230" s="317"/>
      <c r="H230" s="317"/>
      <c r="I230" s="317"/>
      <c r="J230" s="317"/>
      <c r="K230" s="317"/>
      <c r="L230" s="317"/>
      <c r="M230" s="317"/>
      <c r="N230" s="317"/>
      <c r="O230" s="317"/>
      <c r="P230" s="39"/>
      <c r="Q230" s="36"/>
      <c r="R230" s="158"/>
      <c r="S230" s="158"/>
      <c r="T230" s="158"/>
      <c r="U230" s="158"/>
      <c r="V230" s="158"/>
      <c r="W230" s="158"/>
      <c r="X230" s="158"/>
      <c r="Y230" s="158"/>
    </row>
    <row r="231" spans="1:60">
      <c r="A231" s="39"/>
      <c r="B231" s="39"/>
      <c r="C231" s="39"/>
      <c r="D231" s="39"/>
      <c r="E231" s="39"/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6"/>
      <c r="R231" s="158"/>
      <c r="S231" s="158"/>
      <c r="T231" s="158"/>
      <c r="U231" s="158"/>
      <c r="V231" s="158"/>
      <c r="W231" s="158"/>
      <c r="X231" s="158"/>
      <c r="Y231" s="158"/>
    </row>
    <row r="232" spans="1:60" ht="15.75">
      <c r="A232" s="1"/>
    </row>
    <row r="233" spans="1:60" ht="15.75">
      <c r="A233" s="305" t="s">
        <v>158</v>
      </c>
      <c r="B233" s="305"/>
      <c r="C233" s="305"/>
      <c r="D233" s="305"/>
      <c r="E233" s="305"/>
      <c r="F233" s="305"/>
      <c r="G233" s="305"/>
      <c r="H233" s="305"/>
      <c r="I233" s="305"/>
      <c r="J233" s="305"/>
      <c r="K233" s="305"/>
      <c r="L233" s="305"/>
      <c r="M233" s="305"/>
      <c r="N233" s="305"/>
      <c r="O233" s="305"/>
      <c r="P233" s="34"/>
    </row>
    <row r="234" spans="1:60" ht="15.75">
      <c r="A234" s="2"/>
    </row>
    <row r="235" spans="1:60" ht="16.5" thickBot="1">
      <c r="A235" s="37" t="s">
        <v>48</v>
      </c>
      <c r="AB235" s="298" t="s">
        <v>73</v>
      </c>
      <c r="AC235" s="299"/>
      <c r="AD235" s="299"/>
      <c r="AE235" s="299"/>
      <c r="AF235" s="299"/>
      <c r="AG235" s="299"/>
      <c r="AH235" s="298" t="s">
        <v>74</v>
      </c>
      <c r="AI235" s="299"/>
      <c r="AJ235" s="299"/>
      <c r="AK235" s="299"/>
      <c r="AL235" s="299"/>
      <c r="AM235" s="299"/>
      <c r="AN235" s="52"/>
    </row>
    <row r="236" spans="1:60" ht="20.25" thickBot="1">
      <c r="A236" s="3" t="s">
        <v>1</v>
      </c>
      <c r="B236" s="4">
        <v>2001</v>
      </c>
      <c r="C236" s="4">
        <v>2002</v>
      </c>
      <c r="D236" s="4">
        <v>2003</v>
      </c>
      <c r="E236" s="4">
        <v>2004</v>
      </c>
      <c r="F236" s="4">
        <v>2005</v>
      </c>
      <c r="G236" s="4">
        <v>2006</v>
      </c>
      <c r="H236" s="4">
        <v>2007</v>
      </c>
      <c r="I236" s="4">
        <v>2008</v>
      </c>
      <c r="J236" s="4">
        <v>2009</v>
      </c>
      <c r="K236" s="4">
        <v>2010</v>
      </c>
      <c r="L236" s="4">
        <v>2011</v>
      </c>
      <c r="M236" s="4">
        <v>2012</v>
      </c>
      <c r="N236" s="4">
        <v>2013</v>
      </c>
      <c r="O236" s="4">
        <v>2014</v>
      </c>
      <c r="P236" s="4">
        <v>2015</v>
      </c>
      <c r="Q236" s="4">
        <v>2016</v>
      </c>
      <c r="R236" s="154">
        <v>2017</v>
      </c>
      <c r="S236" s="154">
        <v>2018</v>
      </c>
      <c r="T236" s="154">
        <v>2019</v>
      </c>
      <c r="U236" s="154">
        <v>2020</v>
      </c>
      <c r="V236" s="154" t="s">
        <v>208</v>
      </c>
      <c r="W236" s="154"/>
      <c r="X236" s="154"/>
      <c r="Y236" s="264"/>
      <c r="AB236" s="300" t="s">
        <v>60</v>
      </c>
      <c r="AC236" s="301"/>
      <c r="AD236" s="53" t="s">
        <v>61</v>
      </c>
      <c r="AE236" s="65" t="s">
        <v>62</v>
      </c>
      <c r="AF236" s="65" t="s">
        <v>63</v>
      </c>
      <c r="AG236" s="66" t="s">
        <v>64</v>
      </c>
      <c r="AH236" s="300" t="s">
        <v>60</v>
      </c>
      <c r="AI236" s="301"/>
      <c r="AJ236" s="53" t="s">
        <v>61</v>
      </c>
      <c r="AK236" s="65" t="s">
        <v>62</v>
      </c>
      <c r="AL236" s="65" t="s">
        <v>63</v>
      </c>
      <c r="AM236" s="66" t="s">
        <v>64</v>
      </c>
      <c r="AN236" s="52"/>
    </row>
    <row r="237" spans="1:60" ht="27.75" thickBot="1">
      <c r="A237" s="5" t="s">
        <v>3</v>
      </c>
      <c r="B237" s="10">
        <v>563</v>
      </c>
      <c r="C237" s="11">
        <v>591</v>
      </c>
      <c r="D237" s="10">
        <v>569</v>
      </c>
      <c r="E237" s="10">
        <v>495</v>
      </c>
      <c r="F237" s="10">
        <v>453</v>
      </c>
      <c r="G237" s="10">
        <v>404</v>
      </c>
      <c r="H237" s="10">
        <v>392</v>
      </c>
      <c r="I237" s="10">
        <v>332</v>
      </c>
      <c r="J237" s="10">
        <v>317</v>
      </c>
      <c r="K237" s="10">
        <v>327</v>
      </c>
      <c r="L237" s="10">
        <v>320</v>
      </c>
      <c r="M237" s="10">
        <v>286</v>
      </c>
      <c r="N237" s="10">
        <v>259</v>
      </c>
      <c r="O237" s="10">
        <v>265</v>
      </c>
      <c r="P237" s="77">
        <v>246</v>
      </c>
      <c r="Q237" s="76">
        <f>'ISTAT 16 senza IncMort'!K30</f>
        <v>247</v>
      </c>
      <c r="R237" s="76">
        <f>'DAti senza IM + im DA SPSS'!C4</f>
        <v>279</v>
      </c>
      <c r="S237" s="76">
        <f>'2018 con spss'!K3</f>
        <v>251</v>
      </c>
      <c r="T237" s="76">
        <f>'2019 con spss'!L3</f>
        <v>232</v>
      </c>
      <c r="U237" s="9">
        <f>'2020 con spss'!M3</f>
        <v>182</v>
      </c>
      <c r="V237" s="203">
        <f t="shared" ref="V237:V260" si="151">SUM(B237:U237)</f>
        <v>7010</v>
      </c>
      <c r="W237" s="9"/>
      <c r="X237" s="9"/>
      <c r="Y237" s="265"/>
      <c r="AB237" s="311" t="s">
        <v>65</v>
      </c>
      <c r="AC237" s="56" t="s">
        <v>3</v>
      </c>
      <c r="AD237" s="57">
        <v>246</v>
      </c>
      <c r="AE237" s="67">
        <v>7.1761960326721121</v>
      </c>
      <c r="AF237" s="67">
        <v>7.1761960326721121</v>
      </c>
      <c r="AG237" s="68">
        <v>7.1761960326721121</v>
      </c>
      <c r="AH237" s="311" t="s">
        <v>65</v>
      </c>
      <c r="AI237" s="56" t="s">
        <v>11</v>
      </c>
      <c r="AJ237" s="57">
        <v>1609</v>
      </c>
      <c r="AK237" s="67">
        <v>46.936989498249709</v>
      </c>
      <c r="AL237" s="67">
        <v>46.936989498249709</v>
      </c>
      <c r="AM237" s="68">
        <v>46.936989498249709</v>
      </c>
      <c r="AN237" s="52"/>
    </row>
    <row r="238" spans="1:60" ht="21.2" customHeight="1" thickBot="1">
      <c r="A238" s="5" t="s">
        <v>4</v>
      </c>
      <c r="B238" s="10">
        <v>16</v>
      </c>
      <c r="C238" s="10">
        <v>21</v>
      </c>
      <c r="D238" s="10">
        <v>16</v>
      </c>
      <c r="E238" s="11">
        <v>17</v>
      </c>
      <c r="F238" s="10">
        <v>13</v>
      </c>
      <c r="G238" s="77">
        <v>6</v>
      </c>
      <c r="H238" s="10">
        <v>10</v>
      </c>
      <c r="I238" s="10">
        <v>10</v>
      </c>
      <c r="J238" s="10">
        <v>8</v>
      </c>
      <c r="K238" s="10">
        <v>11</v>
      </c>
      <c r="L238" s="10">
        <v>9</v>
      </c>
      <c r="M238" s="10">
        <v>11</v>
      </c>
      <c r="N238" s="10">
        <v>7</v>
      </c>
      <c r="O238" s="10">
        <v>13</v>
      </c>
      <c r="P238" s="10">
        <v>7</v>
      </c>
      <c r="Q238" s="114">
        <f>'ISTAT 16 senza IncMort'!K31</f>
        <v>3</v>
      </c>
      <c r="R238" s="76">
        <f>'DAti senza IM + im DA SPSS'!C5</f>
        <v>8</v>
      </c>
      <c r="S238" s="76">
        <f>'2018 con spss'!K4</f>
        <v>12</v>
      </c>
      <c r="T238" s="76">
        <f>'2019 con spss'!L4</f>
        <v>4</v>
      </c>
      <c r="U238" s="9">
        <f>'2020 con spss'!M4</f>
        <v>0</v>
      </c>
      <c r="V238" s="203">
        <f t="shared" si="151"/>
        <v>202</v>
      </c>
      <c r="W238" s="76"/>
      <c r="X238" s="76"/>
      <c r="Y238" s="266"/>
      <c r="AB238" s="312"/>
      <c r="AC238" s="58" t="s">
        <v>66</v>
      </c>
      <c r="AD238" s="59">
        <v>7</v>
      </c>
      <c r="AE238" s="69">
        <v>0.20420070011668612</v>
      </c>
      <c r="AF238" s="69">
        <v>0.20420070011668612</v>
      </c>
      <c r="AG238" s="70">
        <v>7.3803967327887978</v>
      </c>
      <c r="AH238" s="312"/>
      <c r="AI238" s="58" t="s">
        <v>16</v>
      </c>
      <c r="AJ238" s="59">
        <v>774</v>
      </c>
      <c r="AK238" s="69">
        <v>22.578763127187866</v>
      </c>
      <c r="AL238" s="69">
        <v>22.578763127187866</v>
      </c>
      <c r="AM238" s="70">
        <v>69.515752625437571</v>
      </c>
      <c r="AN238" s="52"/>
    </row>
    <row r="239" spans="1:60" ht="21.2" customHeight="1" thickBot="1">
      <c r="A239" s="5" t="s">
        <v>5</v>
      </c>
      <c r="B239" s="7">
        <v>1073</v>
      </c>
      <c r="C239" s="6">
        <v>1041</v>
      </c>
      <c r="D239" s="10">
        <v>977</v>
      </c>
      <c r="E239" s="10">
        <v>863</v>
      </c>
      <c r="F239" s="10">
        <v>821</v>
      </c>
      <c r="G239" s="10">
        <v>877</v>
      </c>
      <c r="H239" s="10">
        <v>774</v>
      </c>
      <c r="I239" s="10">
        <v>680</v>
      </c>
      <c r="J239" s="10">
        <v>603</v>
      </c>
      <c r="K239" s="10">
        <v>565</v>
      </c>
      <c r="L239" s="10">
        <v>532</v>
      </c>
      <c r="M239" s="10">
        <v>549</v>
      </c>
      <c r="N239" s="77">
        <v>438</v>
      </c>
      <c r="O239" s="10">
        <v>448</v>
      </c>
      <c r="P239" s="10">
        <v>478</v>
      </c>
      <c r="Q239" s="9">
        <f>'ISTAT 16 senza IncMort'!K32</f>
        <v>434</v>
      </c>
      <c r="R239" s="76">
        <f>'DAti senza IM + im DA SPSS'!C6</f>
        <v>423</v>
      </c>
      <c r="S239" s="76">
        <f>'2018 con spss'!K6</f>
        <v>483</v>
      </c>
      <c r="T239" s="76">
        <f>'2019 con spss'!L6</f>
        <v>438</v>
      </c>
      <c r="U239" s="9">
        <f>'2020 con spss'!M6</f>
        <v>317</v>
      </c>
      <c r="V239" s="203">
        <f t="shared" si="151"/>
        <v>12814</v>
      </c>
      <c r="W239" s="76"/>
      <c r="X239" s="76"/>
      <c r="Y239" s="266"/>
      <c r="AB239" s="312"/>
      <c r="AC239" s="58" t="s">
        <v>5</v>
      </c>
      <c r="AD239" s="59">
        <v>478</v>
      </c>
      <c r="AE239" s="69">
        <v>13.943990665110851</v>
      </c>
      <c r="AF239" s="69">
        <v>13.943990665110851</v>
      </c>
      <c r="AG239" s="70">
        <v>21.324387397899649</v>
      </c>
      <c r="AH239" s="312"/>
      <c r="AI239" s="58" t="s">
        <v>69</v>
      </c>
      <c r="AJ239" s="59">
        <v>1045</v>
      </c>
      <c r="AK239" s="69">
        <v>30.484247374562425</v>
      </c>
      <c r="AL239" s="69">
        <v>30.484247374562425</v>
      </c>
      <c r="AM239" s="70">
        <v>100</v>
      </c>
      <c r="AN239" s="52"/>
    </row>
    <row r="240" spans="1:60" ht="18.75" thickBot="1">
      <c r="A240" s="5" t="s">
        <v>6</v>
      </c>
      <c r="B240" s="11">
        <v>148</v>
      </c>
      <c r="C240" s="10">
        <v>126</v>
      </c>
      <c r="D240" s="10">
        <v>130</v>
      </c>
      <c r="E240" s="10">
        <v>124</v>
      </c>
      <c r="F240" s="10">
        <v>117</v>
      </c>
      <c r="G240" s="10">
        <v>94</v>
      </c>
      <c r="H240" s="10">
        <v>87</v>
      </c>
      <c r="I240" s="10">
        <v>73</v>
      </c>
      <c r="J240" s="10">
        <v>60</v>
      </c>
      <c r="K240" s="10">
        <v>59</v>
      </c>
      <c r="L240" s="12">
        <v>58</v>
      </c>
      <c r="M240" s="10">
        <v>73</v>
      </c>
      <c r="N240" s="10">
        <v>59</v>
      </c>
      <c r="O240" s="10">
        <v>60</v>
      </c>
      <c r="P240" s="10">
        <v>78</v>
      </c>
      <c r="Q240" s="76">
        <f>'ISTAT 16 senza IncMort'!K33</f>
        <v>70</v>
      </c>
      <c r="R240" s="76">
        <f>'DAti senza IM + im DA SPSS'!C7</f>
        <v>59</v>
      </c>
      <c r="S240" s="76">
        <f>'2018 con spss'!K7</f>
        <v>63</v>
      </c>
      <c r="T240" s="76">
        <f>'2019 con spss'!L7</f>
        <v>71</v>
      </c>
      <c r="U240" s="9">
        <f>'2020 con spss'!M7</f>
        <v>56</v>
      </c>
      <c r="V240" s="203">
        <f t="shared" si="151"/>
        <v>1665</v>
      </c>
      <c r="W240" s="76"/>
      <c r="X240" s="76"/>
      <c r="Y240" s="266"/>
      <c r="AB240" s="312"/>
      <c r="AC240" s="58" t="s">
        <v>6</v>
      </c>
      <c r="AD240" s="59">
        <v>78</v>
      </c>
      <c r="AE240" s="69">
        <v>2.2753792298716453</v>
      </c>
      <c r="AF240" s="69">
        <v>2.2753792298716453</v>
      </c>
      <c r="AG240" s="70">
        <v>23.599766627771295</v>
      </c>
      <c r="AH240" s="313"/>
      <c r="AI240" s="60" t="s">
        <v>26</v>
      </c>
      <c r="AJ240" s="61">
        <v>3428</v>
      </c>
      <c r="AK240" s="71">
        <v>100</v>
      </c>
      <c r="AL240" s="71">
        <v>100</v>
      </c>
      <c r="AM240" s="72"/>
      <c r="AN240" s="52"/>
    </row>
    <row r="241" spans="1:34" ht="15.75" thickBot="1">
      <c r="A241" s="5" t="s">
        <v>7</v>
      </c>
      <c r="B241" s="11">
        <v>693</v>
      </c>
      <c r="C241" s="10">
        <v>650</v>
      </c>
      <c r="D241" s="10">
        <v>711</v>
      </c>
      <c r="E241" s="10">
        <v>554</v>
      </c>
      <c r="F241" s="10">
        <v>555</v>
      </c>
      <c r="G241" s="10">
        <v>553</v>
      </c>
      <c r="H241" s="10">
        <v>538</v>
      </c>
      <c r="I241" s="10">
        <v>458</v>
      </c>
      <c r="J241" s="10">
        <v>339</v>
      </c>
      <c r="K241" s="10">
        <v>396</v>
      </c>
      <c r="L241" s="10">
        <v>369</v>
      </c>
      <c r="M241" s="10">
        <v>376</v>
      </c>
      <c r="N241" s="77">
        <v>299</v>
      </c>
      <c r="O241" s="10">
        <v>325</v>
      </c>
      <c r="P241" s="10">
        <v>315</v>
      </c>
      <c r="Q241" s="76">
        <f>'ISTAT 16 senza IncMort'!K36</f>
        <v>344</v>
      </c>
      <c r="R241" s="76">
        <f>'DAti senza IM + im DA SPSS'!C8</f>
        <v>301</v>
      </c>
      <c r="S241" s="76">
        <f>'2018 con spss'!K8</f>
        <v>311</v>
      </c>
      <c r="T241" s="76">
        <f>'2019 con spss'!L8</f>
        <v>336</v>
      </c>
      <c r="U241" s="9">
        <f>'2020 con spss'!M8</f>
        <v>229</v>
      </c>
      <c r="V241" s="203">
        <f t="shared" si="151"/>
        <v>8652</v>
      </c>
      <c r="W241" s="76"/>
      <c r="X241" s="76"/>
      <c r="Y241" s="266"/>
      <c r="AB241" s="312"/>
      <c r="AC241" s="58" t="s">
        <v>7</v>
      </c>
      <c r="AD241" s="59">
        <v>315</v>
      </c>
      <c r="AE241" s="69">
        <v>9.1890315052508758</v>
      </c>
      <c r="AF241" s="69">
        <v>9.1890315052508758</v>
      </c>
      <c r="AG241" s="70">
        <v>32.788798133022169</v>
      </c>
      <c r="AH241" s="52"/>
    </row>
    <row r="242" spans="1:34" ht="18.75" thickBot="1">
      <c r="A242" s="5" t="s">
        <v>8</v>
      </c>
      <c r="B242" s="11">
        <v>207</v>
      </c>
      <c r="C242" s="10">
        <v>203</v>
      </c>
      <c r="D242" s="10">
        <v>186</v>
      </c>
      <c r="E242" s="10">
        <v>153</v>
      </c>
      <c r="F242" s="10">
        <v>167</v>
      </c>
      <c r="G242" s="10">
        <v>142</v>
      </c>
      <c r="H242" s="10">
        <v>124</v>
      </c>
      <c r="I242" s="10">
        <v>110</v>
      </c>
      <c r="J242" s="10">
        <v>117</v>
      </c>
      <c r="K242" s="10">
        <v>103</v>
      </c>
      <c r="L242" s="10">
        <v>84</v>
      </c>
      <c r="M242" s="10">
        <v>85</v>
      </c>
      <c r="N242" s="77">
        <v>83</v>
      </c>
      <c r="O242" s="10">
        <v>100</v>
      </c>
      <c r="P242" s="77">
        <v>70</v>
      </c>
      <c r="Q242" s="76">
        <f>'ISTAT 16 senza IncMort'!K37</f>
        <v>67</v>
      </c>
      <c r="R242" s="76">
        <f>'DAti senza IM + im DA SPSS'!C9</f>
        <v>69</v>
      </c>
      <c r="S242" s="76">
        <f>'2018 con spss'!K9</f>
        <v>77</v>
      </c>
      <c r="T242" s="76">
        <f>'2019 con spss'!L9</f>
        <v>72</v>
      </c>
      <c r="U242" s="9">
        <f>'2020 con spss'!M9</f>
        <v>47</v>
      </c>
      <c r="V242" s="203">
        <f t="shared" si="151"/>
        <v>2266</v>
      </c>
      <c r="W242" s="76"/>
      <c r="X242" s="76"/>
      <c r="Y242" s="266"/>
      <c r="AB242" s="312"/>
      <c r="AC242" s="58" t="s">
        <v>8</v>
      </c>
      <c r="AD242" s="59">
        <v>70</v>
      </c>
      <c r="AE242" s="69">
        <v>2.0420070011668612</v>
      </c>
      <c r="AF242" s="69">
        <v>2.0420070011668612</v>
      </c>
      <c r="AG242" s="70">
        <v>34.830805134189035</v>
      </c>
      <c r="AH242" s="52"/>
    </row>
    <row r="243" spans="1:34" ht="15.75" thickBot="1">
      <c r="A243" s="5" t="s">
        <v>9</v>
      </c>
      <c r="B243" s="11">
        <v>173</v>
      </c>
      <c r="C243" s="10">
        <v>153</v>
      </c>
      <c r="D243" s="10">
        <v>131</v>
      </c>
      <c r="E243" s="10">
        <v>125</v>
      </c>
      <c r="F243" s="10">
        <v>110</v>
      </c>
      <c r="G243" s="10">
        <v>118</v>
      </c>
      <c r="H243" s="10">
        <v>91</v>
      </c>
      <c r="I243" s="10">
        <v>87</v>
      </c>
      <c r="J243" s="10">
        <v>76</v>
      </c>
      <c r="K243" s="10">
        <v>84</v>
      </c>
      <c r="L243" s="10">
        <v>80</v>
      </c>
      <c r="M243" s="10">
        <v>88</v>
      </c>
      <c r="N243" s="10">
        <v>85</v>
      </c>
      <c r="O243" s="12">
        <v>58</v>
      </c>
      <c r="P243" s="77">
        <v>89</v>
      </c>
      <c r="Q243" s="9">
        <f>'ISTAT 16 senza IncMort'!K38</f>
        <v>58</v>
      </c>
      <c r="R243" s="76">
        <f>'DAti senza IM + im DA SPSS'!C10</f>
        <v>87</v>
      </c>
      <c r="S243" s="76">
        <f>'2018 con spss'!K5</f>
        <v>124</v>
      </c>
      <c r="T243" s="76">
        <f>'2019 con spss'!L5</f>
        <v>64</v>
      </c>
      <c r="U243" s="76">
        <f>'2020 con spss'!M5</f>
        <v>59</v>
      </c>
      <c r="V243" s="203">
        <f t="shared" si="151"/>
        <v>1940</v>
      </c>
      <c r="W243" s="76"/>
      <c r="X243" s="76"/>
      <c r="Y243" s="266"/>
      <c r="AB243" s="312"/>
      <c r="AC243" s="58" t="s">
        <v>9</v>
      </c>
      <c r="AD243" s="59">
        <v>89</v>
      </c>
      <c r="AE243" s="69">
        <v>2.5962660443407235</v>
      </c>
      <c r="AF243" s="69">
        <v>2.5962660443407235</v>
      </c>
      <c r="AG243" s="70">
        <v>37.427071178529758</v>
      </c>
      <c r="AH243" s="52"/>
    </row>
    <row r="244" spans="1:34" ht="18.75" thickBot="1">
      <c r="A244" s="5" t="s">
        <v>10</v>
      </c>
      <c r="B244" s="11">
        <v>813</v>
      </c>
      <c r="C244" s="10">
        <v>789</v>
      </c>
      <c r="D244" s="10">
        <v>756</v>
      </c>
      <c r="E244" s="10">
        <v>681</v>
      </c>
      <c r="F244" s="10">
        <v>635</v>
      </c>
      <c r="G244" s="10">
        <v>539</v>
      </c>
      <c r="H244" s="10">
        <v>531</v>
      </c>
      <c r="I244" s="10">
        <v>529</v>
      </c>
      <c r="J244" s="10">
        <v>422</v>
      </c>
      <c r="K244" s="10">
        <v>401</v>
      </c>
      <c r="L244" s="10">
        <v>400</v>
      </c>
      <c r="M244" s="10">
        <v>380</v>
      </c>
      <c r="N244" s="10">
        <v>344</v>
      </c>
      <c r="O244" s="77">
        <v>327</v>
      </c>
      <c r="P244" s="77">
        <v>326</v>
      </c>
      <c r="Q244" s="76">
        <f>'ISTAT 16 senza IncMort'!K39</f>
        <v>307</v>
      </c>
      <c r="R244" s="76">
        <f>'DAti senza IM + im DA SPSS'!C11</f>
        <v>378</v>
      </c>
      <c r="S244" s="76">
        <f>'2018 con spss'!K10</f>
        <v>316</v>
      </c>
      <c r="T244" s="76">
        <f>'2019 con spss'!L10</f>
        <v>352</v>
      </c>
      <c r="U244" s="9">
        <f>'2020 con spss'!M10</f>
        <v>223</v>
      </c>
      <c r="V244" s="203">
        <f t="shared" si="151"/>
        <v>9449</v>
      </c>
      <c r="W244" s="76"/>
      <c r="X244" s="76"/>
      <c r="Y244" s="266"/>
      <c r="AB244" s="312"/>
      <c r="AC244" s="58" t="s">
        <v>10</v>
      </c>
      <c r="AD244" s="59">
        <v>326</v>
      </c>
      <c r="AE244" s="69">
        <v>9.5099183197199526</v>
      </c>
      <c r="AF244" s="69">
        <v>9.5099183197199526</v>
      </c>
      <c r="AG244" s="70">
        <v>46.936989498249709</v>
      </c>
      <c r="AH244" s="52"/>
    </row>
    <row r="245" spans="1:34" ht="15.75" thickBot="1">
      <c r="A245" s="14" t="s">
        <v>11</v>
      </c>
      <c r="B245" s="28">
        <v>3686</v>
      </c>
      <c r="C245" s="15">
        <v>3574</v>
      </c>
      <c r="D245" s="15">
        <v>3476</v>
      </c>
      <c r="E245" s="15">
        <v>3012</v>
      </c>
      <c r="F245" s="15">
        <v>2871</v>
      </c>
      <c r="G245" s="15">
        <v>2733</v>
      </c>
      <c r="H245" s="15">
        <v>2547</v>
      </c>
      <c r="I245" s="15">
        <v>2279</v>
      </c>
      <c r="J245" s="15">
        <v>1942</v>
      </c>
      <c r="K245" s="15">
        <v>1946</v>
      </c>
      <c r="L245" s="15">
        <v>1852</v>
      </c>
      <c r="M245" s="15">
        <v>1848</v>
      </c>
      <c r="N245" s="78">
        <v>1574</v>
      </c>
      <c r="O245" s="15">
        <v>1596</v>
      </c>
      <c r="P245" s="15">
        <v>1609</v>
      </c>
      <c r="Q245" s="78">
        <f>SUM(Q237:Q244)</f>
        <v>1530</v>
      </c>
      <c r="R245" s="78">
        <f>SUM(R237:R244)</f>
        <v>1604</v>
      </c>
      <c r="S245" s="78">
        <f>SUM(S237:S244)</f>
        <v>1637</v>
      </c>
      <c r="T245" s="78">
        <f>SUM(T237:T244)</f>
        <v>1569</v>
      </c>
      <c r="U245" s="18">
        <f>SUM(U237:U244)</f>
        <v>1113</v>
      </c>
      <c r="V245" s="201">
        <f t="shared" si="151"/>
        <v>43998</v>
      </c>
      <c r="W245" s="78"/>
      <c r="X245" s="78"/>
      <c r="Y245" s="160"/>
      <c r="AB245" s="312"/>
      <c r="AC245" s="58" t="s">
        <v>12</v>
      </c>
      <c r="AD245" s="59">
        <v>247</v>
      </c>
      <c r="AE245" s="69">
        <v>7.2053675612602097</v>
      </c>
      <c r="AF245" s="69">
        <v>7.2053675612602097</v>
      </c>
      <c r="AG245" s="70">
        <v>54.142357059509919</v>
      </c>
      <c r="AH245" s="52"/>
    </row>
    <row r="246" spans="1:34" ht="15.75" thickBot="1">
      <c r="A246" s="5" t="s">
        <v>12</v>
      </c>
      <c r="B246" s="11">
        <v>501</v>
      </c>
      <c r="C246" s="10">
        <v>487</v>
      </c>
      <c r="D246" s="10">
        <v>434</v>
      </c>
      <c r="E246" s="10">
        <v>398</v>
      </c>
      <c r="F246" s="10">
        <v>362</v>
      </c>
      <c r="G246" s="10">
        <v>353</v>
      </c>
      <c r="H246" s="10">
        <v>322</v>
      </c>
      <c r="I246" s="10">
        <v>296</v>
      </c>
      <c r="J246" s="10">
        <v>279</v>
      </c>
      <c r="K246" s="10">
        <v>306</v>
      </c>
      <c r="L246" s="10">
        <v>265</v>
      </c>
      <c r="M246" s="10">
        <v>253</v>
      </c>
      <c r="N246" s="77">
        <v>224</v>
      </c>
      <c r="O246" s="10">
        <v>250</v>
      </c>
      <c r="P246" s="10">
        <v>247</v>
      </c>
      <c r="Q246" s="76">
        <f>'ISTAT 16 senza IncMort'!K40</f>
        <v>249</v>
      </c>
      <c r="R246" s="76">
        <f>'DAti senza IM + im DA SPSS'!C12</f>
        <v>269</v>
      </c>
      <c r="S246" s="76">
        <f>'2018 con spss'!K12</f>
        <v>239</v>
      </c>
      <c r="T246" s="76">
        <f>'2019 con spss'!L12</f>
        <v>209</v>
      </c>
      <c r="U246" s="9">
        <f>'2020 con spss'!M12</f>
        <v>152</v>
      </c>
      <c r="V246" s="203">
        <f t="shared" si="151"/>
        <v>6095</v>
      </c>
      <c r="W246" s="9"/>
      <c r="X246" s="9"/>
      <c r="Y246" s="265"/>
      <c r="AB246" s="312"/>
      <c r="AC246" s="58" t="s">
        <v>13</v>
      </c>
      <c r="AD246" s="59">
        <v>64</v>
      </c>
      <c r="AE246" s="69">
        <v>1.8669778296382731</v>
      </c>
      <c r="AF246" s="69">
        <v>1.8669778296382731</v>
      </c>
      <c r="AG246" s="70">
        <v>56.009334889148192</v>
      </c>
      <c r="AH246" s="52"/>
    </row>
    <row r="247" spans="1:34" ht="15.75" thickBot="1">
      <c r="A247" s="5" t="s">
        <v>13</v>
      </c>
      <c r="B247" s="11">
        <v>117</v>
      </c>
      <c r="C247" s="10">
        <v>112</v>
      </c>
      <c r="D247" s="10">
        <v>127</v>
      </c>
      <c r="E247" s="10">
        <v>104</v>
      </c>
      <c r="F247" s="10">
        <v>96</v>
      </c>
      <c r="G247" s="10">
        <v>100</v>
      </c>
      <c r="H247" s="10">
        <v>92</v>
      </c>
      <c r="I247" s="10">
        <v>82</v>
      </c>
      <c r="J247" s="10">
        <v>75</v>
      </c>
      <c r="K247" s="10">
        <v>79</v>
      </c>
      <c r="L247" s="10">
        <v>61</v>
      </c>
      <c r="M247" s="10">
        <v>50</v>
      </c>
      <c r="N247" s="10">
        <v>61</v>
      </c>
      <c r="O247" s="77">
        <v>47</v>
      </c>
      <c r="P247" s="77">
        <v>64</v>
      </c>
      <c r="Q247" s="76">
        <f>'ISTAT 16 senza IncMort'!K41</f>
        <v>35</v>
      </c>
      <c r="R247" s="76">
        <f>'DAti senza IM + im DA SPSS'!C13</f>
        <v>48</v>
      </c>
      <c r="S247" s="76">
        <f>'2018 con spss'!K13</f>
        <v>48</v>
      </c>
      <c r="T247" s="76">
        <f>'2019 con spss'!L13</f>
        <v>51</v>
      </c>
      <c r="U247" s="9">
        <f>'2020 con spss'!M13</f>
        <v>45</v>
      </c>
      <c r="V247" s="203">
        <f t="shared" si="151"/>
        <v>1494</v>
      </c>
      <c r="W247" s="76"/>
      <c r="X247" s="76"/>
      <c r="Y247" s="266"/>
      <c r="AB247" s="312"/>
      <c r="AC247" s="58" t="s">
        <v>14</v>
      </c>
      <c r="AD247" s="59">
        <v>93</v>
      </c>
      <c r="AE247" s="69">
        <v>2.7129521586931156</v>
      </c>
      <c r="AF247" s="69">
        <v>2.7129521586931156</v>
      </c>
      <c r="AG247" s="70">
        <v>58.722287047841306</v>
      </c>
      <c r="AH247" s="52"/>
    </row>
    <row r="248" spans="1:34" ht="15.75" thickBot="1">
      <c r="A248" s="5" t="s">
        <v>14</v>
      </c>
      <c r="B248" s="11">
        <v>228</v>
      </c>
      <c r="C248" s="10">
        <v>209</v>
      </c>
      <c r="D248" s="10">
        <v>193</v>
      </c>
      <c r="E248" s="10">
        <v>185</v>
      </c>
      <c r="F248" s="10">
        <v>150</v>
      </c>
      <c r="G248" s="10">
        <v>171</v>
      </c>
      <c r="H248" s="10">
        <v>147</v>
      </c>
      <c r="I248" s="10">
        <v>132</v>
      </c>
      <c r="J248" s="10">
        <v>117</v>
      </c>
      <c r="K248" s="10">
        <v>109</v>
      </c>
      <c r="L248" s="10">
        <v>129</v>
      </c>
      <c r="M248" s="10">
        <v>99</v>
      </c>
      <c r="N248" s="12">
        <v>86</v>
      </c>
      <c r="O248" s="10">
        <v>100</v>
      </c>
      <c r="P248" s="10">
        <v>93</v>
      </c>
      <c r="Q248" s="76">
        <f>'ISTAT 16 senza IncMort'!K42</f>
        <v>100</v>
      </c>
      <c r="R248" s="76">
        <f>'DAti senza IM + im DA SPSS'!C14</f>
        <v>96</v>
      </c>
      <c r="S248" s="76">
        <f>'2018 con spss'!K11</f>
        <v>87</v>
      </c>
      <c r="T248" s="76">
        <f>'2019 con spss'!L11</f>
        <v>99</v>
      </c>
      <c r="U248" s="9">
        <f>'2020 con spss'!M11</f>
        <v>69</v>
      </c>
      <c r="V248" s="203">
        <f t="shared" si="151"/>
        <v>2599</v>
      </c>
      <c r="W248" s="76"/>
      <c r="X248" s="76"/>
      <c r="Y248" s="266"/>
      <c r="AB248" s="312"/>
      <c r="AC248" s="58" t="s">
        <v>15</v>
      </c>
      <c r="AD248" s="59">
        <v>370</v>
      </c>
      <c r="AE248" s="69">
        <v>10.793465577596265</v>
      </c>
      <c r="AF248" s="69">
        <v>10.793465577596265</v>
      </c>
      <c r="AG248" s="70">
        <v>69.515752625437571</v>
      </c>
      <c r="AH248" s="52"/>
    </row>
    <row r="249" spans="1:34" ht="15.75" thickBot="1">
      <c r="A249" s="5" t="s">
        <v>15</v>
      </c>
      <c r="B249" s="10">
        <v>731</v>
      </c>
      <c r="C249" s="11">
        <v>770</v>
      </c>
      <c r="D249" s="10">
        <v>582</v>
      </c>
      <c r="E249" s="10">
        <v>651</v>
      </c>
      <c r="F249" s="10">
        <v>594</v>
      </c>
      <c r="G249" s="10">
        <v>575</v>
      </c>
      <c r="H249" s="10">
        <v>527</v>
      </c>
      <c r="I249" s="10">
        <v>493</v>
      </c>
      <c r="J249" s="10">
        <v>494</v>
      </c>
      <c r="K249" s="10">
        <v>450</v>
      </c>
      <c r="L249" s="10">
        <v>425</v>
      </c>
      <c r="M249" s="10">
        <v>385</v>
      </c>
      <c r="N249" s="77">
        <v>366</v>
      </c>
      <c r="O249" s="10">
        <v>371</v>
      </c>
      <c r="P249" s="10">
        <v>370</v>
      </c>
      <c r="Q249" s="76">
        <f>'ISTAT 16 senza IncMort'!K43</f>
        <v>347</v>
      </c>
      <c r="R249" s="76">
        <f>'DAti senza IM + im DA SPSS'!C15</f>
        <v>356</v>
      </c>
      <c r="S249" s="76">
        <f>'2018 con spss'!K14</f>
        <v>338</v>
      </c>
      <c r="T249" s="76">
        <f>'2019 con spss'!L14</f>
        <v>295</v>
      </c>
      <c r="U249" s="9">
        <f>'2020 con spss'!M14</f>
        <v>261</v>
      </c>
      <c r="V249" s="203">
        <f t="shared" si="151"/>
        <v>9381</v>
      </c>
      <c r="W249" s="9"/>
      <c r="X249" s="9"/>
      <c r="Y249" s="265"/>
      <c r="AB249" s="312"/>
      <c r="AC249" s="58" t="s">
        <v>17</v>
      </c>
      <c r="AD249" s="59">
        <v>84</v>
      </c>
      <c r="AE249" s="69">
        <v>2.4504084014002334</v>
      </c>
      <c r="AF249" s="69">
        <v>2.4504084014002334</v>
      </c>
      <c r="AG249" s="70">
        <v>71.96616102683781</v>
      </c>
      <c r="AH249" s="52"/>
    </row>
    <row r="250" spans="1:34" ht="15.75" thickBot="1">
      <c r="A250" s="14" t="s">
        <v>16</v>
      </c>
      <c r="B250" s="15">
        <v>1577</v>
      </c>
      <c r="C250" s="28">
        <v>1578</v>
      </c>
      <c r="D250" s="15">
        <v>1336</v>
      </c>
      <c r="E250" s="15">
        <v>1338</v>
      </c>
      <c r="F250" s="15">
        <v>1202</v>
      </c>
      <c r="G250" s="15">
        <v>1199</v>
      </c>
      <c r="H250" s="15">
        <v>1088</v>
      </c>
      <c r="I250" s="15">
        <v>1003</v>
      </c>
      <c r="J250" s="23">
        <v>965</v>
      </c>
      <c r="K250" s="23">
        <v>944</v>
      </c>
      <c r="L250" s="23">
        <v>880</v>
      </c>
      <c r="M250" s="23">
        <v>787</v>
      </c>
      <c r="N250" s="79">
        <v>737</v>
      </c>
      <c r="O250" s="23">
        <v>768</v>
      </c>
      <c r="P250" s="23">
        <v>774</v>
      </c>
      <c r="Q250" s="78">
        <f>SUM(Q246:Q249)</f>
        <v>731</v>
      </c>
      <c r="R250" s="78">
        <f>SUM(R246:R249)</f>
        <v>769</v>
      </c>
      <c r="S250" s="78">
        <f>SUM(S246:S249)</f>
        <v>712</v>
      </c>
      <c r="T250" s="78">
        <f>SUM(T246:T249)</f>
        <v>654</v>
      </c>
      <c r="U250" s="18">
        <f>SUM(U246:U249)</f>
        <v>527</v>
      </c>
      <c r="V250" s="201">
        <f t="shared" si="151"/>
        <v>19569</v>
      </c>
      <c r="W250" s="18"/>
      <c r="X250" s="18"/>
      <c r="Y250" s="43"/>
      <c r="AB250" s="312"/>
      <c r="AC250" s="58" t="s">
        <v>18</v>
      </c>
      <c r="AD250" s="59">
        <v>22</v>
      </c>
      <c r="AE250" s="69">
        <v>0.64177362893815637</v>
      </c>
      <c r="AF250" s="69">
        <v>0.64177362893815637</v>
      </c>
      <c r="AG250" s="70">
        <v>72.607934655775964</v>
      </c>
      <c r="AH250" s="52"/>
    </row>
    <row r="251" spans="1:34" ht="15.75" thickBot="1">
      <c r="A251" s="5" t="s">
        <v>17</v>
      </c>
      <c r="B251" s="10">
        <v>168</v>
      </c>
      <c r="C251" s="11">
        <v>185</v>
      </c>
      <c r="D251" s="10">
        <v>154</v>
      </c>
      <c r="E251" s="10">
        <v>141</v>
      </c>
      <c r="F251" s="10">
        <v>134</v>
      </c>
      <c r="G251" s="10">
        <v>165</v>
      </c>
      <c r="H251" s="10">
        <v>119</v>
      </c>
      <c r="I251" s="10">
        <v>96</v>
      </c>
      <c r="J251" s="10">
        <v>93</v>
      </c>
      <c r="K251" s="10">
        <v>79</v>
      </c>
      <c r="L251" s="10">
        <v>83</v>
      </c>
      <c r="M251" s="10">
        <v>92</v>
      </c>
      <c r="N251" s="77">
        <v>70</v>
      </c>
      <c r="O251" s="10">
        <v>77</v>
      </c>
      <c r="P251" s="10">
        <v>84</v>
      </c>
      <c r="Q251" s="76">
        <f>'ISTAT 16 senza IncMort'!K44</f>
        <v>76</v>
      </c>
      <c r="R251" s="76">
        <f>'DAti senza IM + im DA SPSS'!C16</f>
        <v>69</v>
      </c>
      <c r="S251" s="76">
        <f>'2018 con spss'!K16</f>
        <v>76</v>
      </c>
      <c r="T251" s="76">
        <f>'2019 con spss'!L16</f>
        <v>78</v>
      </c>
      <c r="U251" s="9">
        <f>'2020 con spss'!M16</f>
        <v>59</v>
      </c>
      <c r="V251" s="203">
        <f t="shared" si="151"/>
        <v>2098</v>
      </c>
      <c r="W251" s="76"/>
      <c r="X251" s="76"/>
      <c r="Y251" s="266"/>
      <c r="AB251" s="312"/>
      <c r="AC251" s="58" t="s">
        <v>19</v>
      </c>
      <c r="AD251" s="59">
        <v>235</v>
      </c>
      <c r="AE251" s="69">
        <v>6.8553092182030335</v>
      </c>
      <c r="AF251" s="69">
        <v>6.8553092182030335</v>
      </c>
      <c r="AG251" s="70">
        <v>79.463243873978996</v>
      </c>
      <c r="AH251" s="52"/>
    </row>
    <row r="252" spans="1:34" ht="15.75" thickBot="1">
      <c r="A252" s="5" t="s">
        <v>18</v>
      </c>
      <c r="B252" s="11">
        <v>37</v>
      </c>
      <c r="C252" s="10">
        <v>30</v>
      </c>
      <c r="D252" s="10">
        <v>42</v>
      </c>
      <c r="E252" s="10">
        <v>24</v>
      </c>
      <c r="F252" s="10">
        <v>29</v>
      </c>
      <c r="G252" s="10">
        <v>32</v>
      </c>
      <c r="H252" s="10">
        <v>20</v>
      </c>
      <c r="I252" s="10">
        <v>27</v>
      </c>
      <c r="J252" s="10">
        <v>21</v>
      </c>
      <c r="K252" s="10">
        <v>28</v>
      </c>
      <c r="L252" s="10">
        <v>19</v>
      </c>
      <c r="M252" s="10">
        <v>19</v>
      </c>
      <c r="N252" s="77">
        <v>26</v>
      </c>
      <c r="O252" s="10">
        <v>27</v>
      </c>
      <c r="P252" s="10">
        <v>22</v>
      </c>
      <c r="Q252" s="76">
        <f>'ISTAT 16 senza IncMort'!K45</f>
        <v>17</v>
      </c>
      <c r="R252" s="76">
        <f>'DAti senza IM + im DA SPSS'!C17</f>
        <v>27</v>
      </c>
      <c r="S252" s="76">
        <f>'2018 con spss'!K17</f>
        <v>15</v>
      </c>
      <c r="T252" s="76">
        <f>'2019 con spss'!L17</f>
        <v>28</v>
      </c>
      <c r="U252" s="9">
        <f>'2020 con spss'!M17</f>
        <v>25</v>
      </c>
      <c r="V252" s="203">
        <f t="shared" si="151"/>
        <v>515</v>
      </c>
      <c r="W252" s="76"/>
      <c r="X252" s="76"/>
      <c r="Y252" s="266"/>
      <c r="AB252" s="312"/>
      <c r="AC252" s="58" t="s">
        <v>20</v>
      </c>
      <c r="AD252" s="59">
        <v>232</v>
      </c>
      <c r="AE252" s="69">
        <v>6.7677946324387399</v>
      </c>
      <c r="AF252" s="69">
        <v>6.7677946324387399</v>
      </c>
      <c r="AG252" s="70">
        <v>86.231038506417732</v>
      </c>
      <c r="AH252" s="52"/>
    </row>
    <row r="253" spans="1:34" ht="15.75" thickBot="1">
      <c r="A253" s="5" t="s">
        <v>19</v>
      </c>
      <c r="B253" s="11">
        <v>357</v>
      </c>
      <c r="C253" s="10">
        <v>341</v>
      </c>
      <c r="D253" s="10">
        <v>388</v>
      </c>
      <c r="E253" s="10">
        <v>408</v>
      </c>
      <c r="F253" s="10">
        <v>368</v>
      </c>
      <c r="G253" s="10">
        <v>324</v>
      </c>
      <c r="H253" s="10">
        <v>320</v>
      </c>
      <c r="I253" s="10">
        <v>329</v>
      </c>
      <c r="J253" s="10">
        <v>288</v>
      </c>
      <c r="K253" s="10">
        <v>254</v>
      </c>
      <c r="L253" s="10">
        <v>243</v>
      </c>
      <c r="M253" s="10">
        <v>242</v>
      </c>
      <c r="N253" s="10">
        <v>273</v>
      </c>
      <c r="O253" s="77">
        <v>233</v>
      </c>
      <c r="P253" s="77">
        <v>235</v>
      </c>
      <c r="Q253" s="76">
        <f>'ISTAT 16 senza IncMort'!K46</f>
        <v>218</v>
      </c>
      <c r="R253" s="76">
        <f>'DAti senza IM + im DA SPSS'!C18</f>
        <v>242</v>
      </c>
      <c r="S253" s="76">
        <f>'2018 con spss'!K15</f>
        <v>206</v>
      </c>
      <c r="T253" s="76">
        <f>'2019 con spss'!L15</f>
        <v>223</v>
      </c>
      <c r="U253" s="9">
        <f>'2020 con spss'!M15</f>
        <v>176</v>
      </c>
      <c r="V253" s="203">
        <f t="shared" si="151"/>
        <v>5668</v>
      </c>
      <c r="W253" s="76"/>
      <c r="X253" s="76"/>
      <c r="Y253" s="266"/>
      <c r="AB253" s="312"/>
      <c r="AC253" s="58" t="s">
        <v>21</v>
      </c>
      <c r="AD253" s="59">
        <v>43</v>
      </c>
      <c r="AE253" s="69">
        <v>1.2543757292882147</v>
      </c>
      <c r="AF253" s="69">
        <v>1.2543757292882147</v>
      </c>
      <c r="AG253" s="70">
        <v>87.485414235705946</v>
      </c>
      <c r="AH253" s="52"/>
    </row>
    <row r="254" spans="1:34" ht="15.75" thickBot="1">
      <c r="A254" s="5" t="s">
        <v>20</v>
      </c>
      <c r="B254" s="11">
        <v>462</v>
      </c>
      <c r="C254" s="10">
        <v>448</v>
      </c>
      <c r="D254" s="10">
        <v>444</v>
      </c>
      <c r="E254" s="10">
        <v>455</v>
      </c>
      <c r="F254" s="10">
        <v>428</v>
      </c>
      <c r="G254" s="10">
        <v>409</v>
      </c>
      <c r="H254" s="10">
        <v>366</v>
      </c>
      <c r="I254" s="10">
        <v>353</v>
      </c>
      <c r="J254" s="10">
        <v>301</v>
      </c>
      <c r="K254" s="10">
        <v>292</v>
      </c>
      <c r="L254" s="10">
        <v>271</v>
      </c>
      <c r="M254" s="10">
        <v>267</v>
      </c>
      <c r="N254" s="77">
        <v>224</v>
      </c>
      <c r="O254" s="10">
        <v>231</v>
      </c>
      <c r="P254" s="10">
        <v>232</v>
      </c>
      <c r="Q254" s="76">
        <f>'ISTAT 16 senza IncMort'!K47</f>
        <v>254</v>
      </c>
      <c r="R254" s="76">
        <f>'DAti senza IM + im DA SPSS'!C19</f>
        <v>236</v>
      </c>
      <c r="S254" s="76">
        <f>'2018 con spss'!K18</f>
        <v>201</v>
      </c>
      <c r="T254" s="76">
        <f>'2019 con spss'!L18</f>
        <v>207</v>
      </c>
      <c r="U254" s="9">
        <f>'2020 con spss'!M18</f>
        <v>160</v>
      </c>
      <c r="V254" s="203">
        <f t="shared" si="151"/>
        <v>6241</v>
      </c>
      <c r="W254" s="76"/>
      <c r="X254" s="76"/>
      <c r="Y254" s="266"/>
      <c r="AB254" s="312"/>
      <c r="AC254" s="58" t="s">
        <v>22</v>
      </c>
      <c r="AD254" s="59">
        <v>94</v>
      </c>
      <c r="AE254" s="69">
        <v>2.7421236872812136</v>
      </c>
      <c r="AF254" s="69">
        <v>2.7421236872812136</v>
      </c>
      <c r="AG254" s="70">
        <v>90.227537922987167</v>
      </c>
      <c r="AH254" s="52"/>
    </row>
    <row r="255" spans="1:34" ht="15.75" thickBot="1">
      <c r="A255" s="5" t="s">
        <v>21</v>
      </c>
      <c r="B255" s="10">
        <v>59</v>
      </c>
      <c r="C255" s="11">
        <v>69</v>
      </c>
      <c r="D255" s="10">
        <v>49</v>
      </c>
      <c r="E255" s="10">
        <v>40</v>
      </c>
      <c r="F255" s="10">
        <v>57</v>
      </c>
      <c r="G255" s="10">
        <v>59</v>
      </c>
      <c r="H255" s="10">
        <v>37</v>
      </c>
      <c r="I255" s="10">
        <v>35</v>
      </c>
      <c r="J255" s="10">
        <v>46</v>
      </c>
      <c r="K255" s="10">
        <v>48</v>
      </c>
      <c r="L255" s="10">
        <v>37</v>
      </c>
      <c r="M255" s="10">
        <v>51</v>
      </c>
      <c r="N255" s="12">
        <v>22</v>
      </c>
      <c r="O255" s="10">
        <v>41</v>
      </c>
      <c r="P255" s="10">
        <v>43</v>
      </c>
      <c r="Q255" s="76">
        <f>'ISTAT 16 senza IncMort'!K48</f>
        <v>42</v>
      </c>
      <c r="R255" s="76">
        <f>'DAti senza IM + im DA SPSS'!C20</f>
        <v>33</v>
      </c>
      <c r="S255" s="76">
        <f>'2018 con spss'!K19</f>
        <v>45</v>
      </c>
      <c r="T255" s="76">
        <f>'2019 con spss'!L19</f>
        <v>29</v>
      </c>
      <c r="U255" s="9">
        <f>'2020 con spss'!M19</f>
        <v>18</v>
      </c>
      <c r="V255" s="203">
        <f t="shared" si="151"/>
        <v>860</v>
      </c>
      <c r="W255" s="76"/>
      <c r="X255" s="76"/>
      <c r="Y255" s="266"/>
      <c r="AB255" s="312"/>
      <c r="AC255" s="58" t="s">
        <v>23</v>
      </c>
      <c r="AD255" s="59">
        <v>225</v>
      </c>
      <c r="AE255" s="69">
        <v>6.5635939323220533</v>
      </c>
      <c r="AF255" s="69">
        <v>6.5635939323220533</v>
      </c>
      <c r="AG255" s="70">
        <v>96.791131855309217</v>
      </c>
      <c r="AH255" s="52"/>
    </row>
    <row r="256" spans="1:34" ht="15.75" thickBot="1">
      <c r="A256" s="5" t="s">
        <v>22</v>
      </c>
      <c r="B256" s="11">
        <v>173</v>
      </c>
      <c r="C256" s="10">
        <v>168</v>
      </c>
      <c r="D256" s="10">
        <v>151</v>
      </c>
      <c r="E256" s="10">
        <v>159</v>
      </c>
      <c r="F256" s="10">
        <v>163</v>
      </c>
      <c r="G256" s="10">
        <v>185</v>
      </c>
      <c r="H256" s="10">
        <v>128</v>
      </c>
      <c r="I256" s="10">
        <v>120</v>
      </c>
      <c r="J256" s="10">
        <v>135</v>
      </c>
      <c r="K256" s="10">
        <v>138</v>
      </c>
      <c r="L256" s="10">
        <v>104</v>
      </c>
      <c r="M256" s="10">
        <v>123</v>
      </c>
      <c r="N256" s="77">
        <v>98</v>
      </c>
      <c r="O256" s="10">
        <v>101</v>
      </c>
      <c r="P256" s="77">
        <v>94</v>
      </c>
      <c r="Q256" s="76">
        <f>'ISTAT 16 senza IncMort'!K49</f>
        <v>117</v>
      </c>
      <c r="R256" s="76">
        <f>'DAti senza IM + im DA SPSS'!C21</f>
        <v>100</v>
      </c>
      <c r="S256" s="76">
        <f>'2018 con spss'!K20</f>
        <v>127</v>
      </c>
      <c r="T256" s="76">
        <f>'2019 con spss'!L20</f>
        <v>104</v>
      </c>
      <c r="U256" s="9">
        <f>'2020 con spss'!M20</f>
        <v>61</v>
      </c>
      <c r="V256" s="203">
        <f t="shared" si="151"/>
        <v>2549</v>
      </c>
      <c r="W256" s="76"/>
      <c r="X256" s="76"/>
      <c r="Y256" s="266"/>
      <c r="AB256" s="312"/>
      <c r="AC256" s="58" t="s">
        <v>24</v>
      </c>
      <c r="AD256" s="59">
        <v>110</v>
      </c>
      <c r="AE256" s="69">
        <v>3.2088681446907819</v>
      </c>
      <c r="AF256" s="69">
        <v>3.2088681446907819</v>
      </c>
      <c r="AG256" s="70">
        <v>100</v>
      </c>
      <c r="AH256" s="52"/>
    </row>
    <row r="257" spans="1:62" ht="15.75" thickBot="1">
      <c r="A257" s="5" t="s">
        <v>23</v>
      </c>
      <c r="B257" s="10">
        <v>365</v>
      </c>
      <c r="C257" s="10">
        <v>391</v>
      </c>
      <c r="D257" s="10">
        <v>350</v>
      </c>
      <c r="E257" s="10">
        <v>379</v>
      </c>
      <c r="F257" s="11">
        <v>400</v>
      </c>
      <c r="G257" s="10">
        <v>383</v>
      </c>
      <c r="H257" s="10">
        <v>356</v>
      </c>
      <c r="I257" s="10">
        <v>364</v>
      </c>
      <c r="J257" s="10">
        <v>325</v>
      </c>
      <c r="K257" s="10">
        <v>279</v>
      </c>
      <c r="L257" s="10">
        <v>271</v>
      </c>
      <c r="M257" s="10">
        <v>229</v>
      </c>
      <c r="N257" s="10">
        <v>254</v>
      </c>
      <c r="O257" s="77">
        <v>209</v>
      </c>
      <c r="P257" s="77">
        <v>225</v>
      </c>
      <c r="Q257" s="76">
        <f>'ISTAT 16 senza IncMort'!K50</f>
        <v>192</v>
      </c>
      <c r="R257" s="76">
        <f>'DAti senza IM + im DA SPSS'!C22</f>
        <v>208</v>
      </c>
      <c r="S257" s="76">
        <f>'2018 con spss'!K21</f>
        <v>210</v>
      </c>
      <c r="T257" s="76">
        <f>'2019 con spss'!L21</f>
        <v>210</v>
      </c>
      <c r="U257" s="9">
        <f>'2020 con spss'!M21</f>
        <v>161</v>
      </c>
      <c r="V257" s="203">
        <f t="shared" si="151"/>
        <v>5761</v>
      </c>
      <c r="W257" s="76"/>
      <c r="X257" s="76"/>
      <c r="Y257" s="266"/>
      <c r="AB257" s="313"/>
      <c r="AC257" s="60" t="s">
        <v>26</v>
      </c>
      <c r="AD257" s="61">
        <v>3428</v>
      </c>
      <c r="AE257" s="71">
        <v>100</v>
      </c>
      <c r="AF257" s="71">
        <v>100</v>
      </c>
      <c r="AG257" s="72"/>
      <c r="AH257" s="52"/>
    </row>
    <row r="258" spans="1:62" ht="15.75" thickBot="1">
      <c r="A258" s="5" t="s">
        <v>24</v>
      </c>
      <c r="B258" s="11">
        <v>212</v>
      </c>
      <c r="C258" s="10">
        <v>196</v>
      </c>
      <c r="D258" s="10">
        <v>173</v>
      </c>
      <c r="E258" s="10">
        <v>166</v>
      </c>
      <c r="F258" s="10">
        <v>166</v>
      </c>
      <c r="G258" s="10">
        <v>180</v>
      </c>
      <c r="H258" s="10">
        <v>150</v>
      </c>
      <c r="I258" s="10">
        <v>125</v>
      </c>
      <c r="J258" s="10">
        <v>121</v>
      </c>
      <c r="K258" s="10">
        <v>106</v>
      </c>
      <c r="L258" s="10">
        <v>100</v>
      </c>
      <c r="M258" s="10">
        <v>95</v>
      </c>
      <c r="N258" s="10">
        <v>123</v>
      </c>
      <c r="O258" s="77">
        <v>98</v>
      </c>
      <c r="P258" s="77">
        <v>110</v>
      </c>
      <c r="Q258" s="76">
        <f>'ISTAT 16 senza IncMort'!K51</f>
        <v>106</v>
      </c>
      <c r="R258" s="76">
        <f>'DAti senza IM + im DA SPSS'!C23</f>
        <v>90</v>
      </c>
      <c r="S258" s="76">
        <f>'2018 con spss'!K22</f>
        <v>105</v>
      </c>
      <c r="T258" s="76">
        <f>'2019 con spss'!L22</f>
        <v>71</v>
      </c>
      <c r="U258" s="9">
        <f>'2020 con spss'!M22</f>
        <v>95</v>
      </c>
      <c r="V258" s="203">
        <f t="shared" si="151"/>
        <v>2588</v>
      </c>
      <c r="W258" s="9"/>
      <c r="X258" s="9"/>
      <c r="Y258" s="265"/>
    </row>
    <row r="259" spans="1:62" ht="24.75" thickBot="1">
      <c r="A259" s="17" t="s">
        <v>25</v>
      </c>
      <c r="B259" s="28">
        <v>1833</v>
      </c>
      <c r="C259" s="15">
        <v>1828</v>
      </c>
      <c r="D259" s="15">
        <v>1751</v>
      </c>
      <c r="E259" s="15">
        <v>1772</v>
      </c>
      <c r="F259" s="15">
        <v>1745</v>
      </c>
      <c r="G259" s="15">
        <v>1737</v>
      </c>
      <c r="H259" s="15">
        <v>1496</v>
      </c>
      <c r="I259" s="15">
        <v>1449</v>
      </c>
      <c r="J259" s="15">
        <v>1330</v>
      </c>
      <c r="K259" s="15">
        <v>1224</v>
      </c>
      <c r="L259" s="15">
        <v>1128</v>
      </c>
      <c r="M259" s="15">
        <v>1118</v>
      </c>
      <c r="N259" s="15">
        <v>1090</v>
      </c>
      <c r="O259" s="78">
        <v>1017</v>
      </c>
      <c r="P259" s="78">
        <v>1045</v>
      </c>
      <c r="Q259" s="78">
        <f>SUM(Q251:Q258)</f>
        <v>1022</v>
      </c>
      <c r="R259" s="78">
        <f>SUM(R251:R258)</f>
        <v>1005</v>
      </c>
      <c r="S259" s="78">
        <f>SUM(S251:S258)</f>
        <v>985</v>
      </c>
      <c r="T259" s="78">
        <f>SUM(T251:T258)</f>
        <v>950</v>
      </c>
      <c r="U259" s="18">
        <f>SUM(U251:U258)</f>
        <v>755</v>
      </c>
      <c r="V259" s="201">
        <f t="shared" si="151"/>
        <v>26280</v>
      </c>
      <c r="W259" s="18"/>
      <c r="X259" s="18"/>
      <c r="Y259" s="43"/>
    </row>
    <row r="260" spans="1:62" ht="15.75" thickBot="1">
      <c r="A260" s="19" t="s">
        <v>26</v>
      </c>
      <c r="B260" s="28">
        <v>7096</v>
      </c>
      <c r="C260" s="15">
        <v>6980</v>
      </c>
      <c r="D260" s="15">
        <v>6563</v>
      </c>
      <c r="E260" s="15">
        <v>6122</v>
      </c>
      <c r="F260" s="15">
        <v>5818</v>
      </c>
      <c r="G260" s="15">
        <v>5669</v>
      </c>
      <c r="H260" s="15">
        <v>5131</v>
      </c>
      <c r="I260" s="15">
        <v>4731</v>
      </c>
      <c r="J260" s="15">
        <v>4237</v>
      </c>
      <c r="K260" s="15">
        <v>4114</v>
      </c>
      <c r="L260" s="15">
        <v>3860</v>
      </c>
      <c r="M260" s="15">
        <v>3753</v>
      </c>
      <c r="N260" s="15">
        <v>3401</v>
      </c>
      <c r="O260" s="78">
        <v>3381</v>
      </c>
      <c r="P260" s="78">
        <v>3428</v>
      </c>
      <c r="Q260" s="78">
        <f>Q245+Q250+Q259</f>
        <v>3283</v>
      </c>
      <c r="R260" s="78">
        <f>R245+R250+R259</f>
        <v>3378</v>
      </c>
      <c r="S260" s="78">
        <f>S245+S250+S259</f>
        <v>3334</v>
      </c>
      <c r="T260" s="78">
        <f>T245+T250+T259</f>
        <v>3173</v>
      </c>
      <c r="U260" s="18">
        <f>U245+U250+U259</f>
        <v>2395</v>
      </c>
      <c r="V260" s="198">
        <f t="shared" si="151"/>
        <v>89847</v>
      </c>
      <c r="W260" s="78"/>
      <c r="X260" s="78"/>
      <c r="Y260" s="160"/>
    </row>
    <row r="261" spans="1:62">
      <c r="A261" s="40"/>
      <c r="B261" s="41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3"/>
      <c r="P261" s="43"/>
      <c r="Q261" s="44"/>
      <c r="R261" s="160"/>
      <c r="S261" s="160"/>
      <c r="T261" s="160"/>
      <c r="U261" s="160"/>
      <c r="V261" s="160"/>
      <c r="W261" s="160"/>
      <c r="X261" s="160"/>
      <c r="Y261" s="160"/>
    </row>
    <row r="262" spans="1:62">
      <c r="R262" s="162"/>
      <c r="S262" s="162"/>
      <c r="T262" s="162"/>
      <c r="U262" s="162"/>
      <c r="V262" s="162"/>
      <c r="W262" s="162"/>
      <c r="X262" s="162"/>
      <c r="Y262" s="162"/>
    </row>
    <row r="263" spans="1:62" ht="15.75">
      <c r="A263" s="305" t="s">
        <v>202</v>
      </c>
      <c r="B263" s="305"/>
      <c r="C263" s="305"/>
      <c r="D263" s="305"/>
      <c r="E263" s="305"/>
      <c r="F263" s="305"/>
      <c r="G263" s="305"/>
      <c r="H263" s="305"/>
      <c r="I263" s="305"/>
      <c r="J263" s="305"/>
      <c r="K263" s="305"/>
      <c r="L263" s="305"/>
      <c r="M263" s="305"/>
      <c r="N263" s="305"/>
      <c r="O263" s="305"/>
      <c r="P263" s="87"/>
      <c r="R263" s="162"/>
      <c r="S263" s="162"/>
      <c r="T263" s="162"/>
      <c r="U263" s="162"/>
      <c r="V263" s="162"/>
      <c r="W263" s="162"/>
      <c r="X263" s="162"/>
      <c r="Y263" s="162"/>
    </row>
    <row r="264" spans="1:62" ht="15.75">
      <c r="A264" s="2"/>
    </row>
    <row r="265" spans="1:62" ht="16.5" thickBot="1">
      <c r="A265" s="297" t="s">
        <v>27</v>
      </c>
      <c r="B265" s="297"/>
      <c r="C265" s="297"/>
      <c r="D265" s="297"/>
      <c r="E265" s="297"/>
      <c r="F265" s="297"/>
      <c r="G265" s="297"/>
      <c r="H265" s="297"/>
      <c r="I265" s="297"/>
      <c r="J265" s="297"/>
      <c r="K265" s="297"/>
      <c r="L265" s="297"/>
      <c r="M265" s="297"/>
      <c r="N265" s="297"/>
      <c r="O265" s="297"/>
      <c r="P265" s="45"/>
      <c r="AA265" s="297" t="s">
        <v>27</v>
      </c>
      <c r="AB265" s="297"/>
      <c r="AC265" s="297"/>
      <c r="AD265" s="297"/>
      <c r="AE265" s="297"/>
      <c r="AF265" s="297"/>
      <c r="AG265" s="297"/>
      <c r="AH265" s="297"/>
      <c r="AI265" s="297"/>
      <c r="AJ265" s="297"/>
      <c r="AK265" s="297"/>
      <c r="AL265" s="297"/>
      <c r="AM265" s="297"/>
      <c r="AN265" s="297"/>
      <c r="AO265" s="297"/>
      <c r="AP265" s="45"/>
    </row>
    <row r="266" spans="1:62" ht="15.75" thickBot="1">
      <c r="A266" s="3" t="s">
        <v>1</v>
      </c>
      <c r="B266" s="4">
        <v>2001</v>
      </c>
      <c r="C266" s="4">
        <v>2002</v>
      </c>
      <c r="D266" s="4">
        <v>2003</v>
      </c>
      <c r="E266" s="4">
        <v>2004</v>
      </c>
      <c r="F266" s="4">
        <v>2005</v>
      </c>
      <c r="G266" s="4">
        <v>2006</v>
      </c>
      <c r="H266" s="4">
        <v>2007</v>
      </c>
      <c r="I266" s="4">
        <v>2008</v>
      </c>
      <c r="J266" s="4">
        <v>2009</v>
      </c>
      <c r="K266" s="4">
        <v>2010</v>
      </c>
      <c r="L266" s="4">
        <v>2011</v>
      </c>
      <c r="M266" s="4">
        <v>2012</v>
      </c>
      <c r="N266" s="4">
        <v>2013</v>
      </c>
      <c r="O266" s="4">
        <v>2014</v>
      </c>
      <c r="P266" s="4">
        <v>2015</v>
      </c>
      <c r="Q266" s="4">
        <v>2016</v>
      </c>
      <c r="R266" s="154">
        <v>2017</v>
      </c>
      <c r="S266" s="154">
        <v>2018</v>
      </c>
      <c r="T266" s="154">
        <v>2019</v>
      </c>
      <c r="U266" s="154">
        <v>2020</v>
      </c>
      <c r="V266" s="154" t="s">
        <v>26</v>
      </c>
      <c r="W266" s="154"/>
      <c r="X266" s="154"/>
      <c r="Y266" s="264"/>
      <c r="AA266" s="3" t="s">
        <v>1</v>
      </c>
      <c r="AB266" s="4">
        <v>2001</v>
      </c>
      <c r="AC266" s="4">
        <v>2002</v>
      </c>
      <c r="AD266" s="4">
        <v>2003</v>
      </c>
      <c r="AE266" s="4">
        <v>2004</v>
      </c>
      <c r="AF266" s="4">
        <v>2005</v>
      </c>
      <c r="AG266" s="4">
        <v>2006</v>
      </c>
      <c r="AH266" s="4">
        <v>2007</v>
      </c>
      <c r="AI266" s="4">
        <v>2008</v>
      </c>
      <c r="AJ266" s="4">
        <v>2009</v>
      </c>
      <c r="AK266" s="4">
        <v>2010</v>
      </c>
      <c r="AL266" s="4">
        <v>2011</v>
      </c>
      <c r="AM266" s="4">
        <v>2012</v>
      </c>
      <c r="AN266" s="4">
        <v>2013</v>
      </c>
      <c r="AO266" s="4">
        <v>2014</v>
      </c>
      <c r="AP266" s="4">
        <v>2015</v>
      </c>
      <c r="AQ266" s="4" t="s">
        <v>26</v>
      </c>
    </row>
    <row r="267" spans="1:62" ht="15.75" thickBot="1">
      <c r="A267" s="5" t="s">
        <v>3</v>
      </c>
      <c r="B267" s="49">
        <f t="shared" ref="B267:B290" si="152">B237/V237*100</f>
        <v>8.0313837375178316</v>
      </c>
      <c r="C267" s="49">
        <f t="shared" ref="C267:C290" si="153">C237/V237*100</f>
        <v>8.4308131241084165</v>
      </c>
      <c r="D267" s="49">
        <f t="shared" ref="D267:D290" si="154">D237/V237*100</f>
        <v>8.1169757489301002</v>
      </c>
      <c r="E267" s="49">
        <f t="shared" ref="E267:E290" si="155">E237/V237*100</f>
        <v>7.0613409415121255</v>
      </c>
      <c r="F267" s="49">
        <f t="shared" ref="F267:F290" si="156">F237/V237*100</f>
        <v>6.4621968616262491</v>
      </c>
      <c r="G267" s="49">
        <f t="shared" ref="G267:G290" si="157">G237/V237*100</f>
        <v>5.7631954350927241</v>
      </c>
      <c r="H267" s="49">
        <f t="shared" ref="H267:H290" si="158">H237/V237*100</f>
        <v>5.5920114122681888</v>
      </c>
      <c r="I267" s="49">
        <f t="shared" ref="I267:I290" si="159">I237/V237*100</f>
        <v>4.7360912981455066</v>
      </c>
      <c r="J267" s="49">
        <f t="shared" ref="J267:J290" si="160">J237/V237*100</f>
        <v>4.522111269614836</v>
      </c>
      <c r="K267" s="49">
        <f t="shared" ref="K267:K290" si="161">K237/V237*100</f>
        <v>4.664764621968617</v>
      </c>
      <c r="L267" s="49">
        <f t="shared" ref="L267:L290" si="162">L237/V237*100</f>
        <v>4.5649072753209703</v>
      </c>
      <c r="M267" s="49">
        <f t="shared" ref="M267:M290" si="163">M237/V237*100</f>
        <v>4.0798858773181168</v>
      </c>
      <c r="N267" s="49">
        <f t="shared" ref="N267:N290" si="164">N237/V237*100</f>
        <v>3.69472182596291</v>
      </c>
      <c r="O267" s="49">
        <f t="shared" ref="O267:O290" si="165">O237/V237*100</f>
        <v>3.7803138373751786</v>
      </c>
      <c r="P267" s="49">
        <f t="shared" ref="P267:P290" si="166">P237/V237*100</f>
        <v>3.5092724679029956</v>
      </c>
      <c r="Q267" s="49">
        <f t="shared" ref="Q267:Q290" si="167">Q237/V237*100</f>
        <v>3.5235378031383742</v>
      </c>
      <c r="R267" s="49">
        <f t="shared" ref="R267:R290" si="168">R237/V237*100</f>
        <v>3.980028530670471</v>
      </c>
      <c r="S267" s="49">
        <f t="shared" ref="S267:S290" si="169">S237/V237*100</f>
        <v>3.5805991440798857</v>
      </c>
      <c r="T267" s="49">
        <f t="shared" ref="T267:T290" si="170">T237/V237*100</f>
        <v>3.3095577746077036</v>
      </c>
      <c r="U267" s="49">
        <f t="shared" ref="U267:U290" si="171">U237/V237*100</f>
        <v>2.5962910128388019</v>
      </c>
      <c r="V267" s="82">
        <f t="shared" ref="V267:V290" si="172">V237/V237*100</f>
        <v>100</v>
      </c>
      <c r="W267" s="49"/>
      <c r="X267" s="49"/>
      <c r="Y267" s="277"/>
      <c r="AA267" s="5" t="s">
        <v>3</v>
      </c>
      <c r="AB267" s="13">
        <v>10.1</v>
      </c>
      <c r="AC267" s="11">
        <v>10.6</v>
      </c>
      <c r="AD267" s="13">
        <v>10.210000000000001</v>
      </c>
      <c r="AE267" s="13">
        <v>8.8800000000000008</v>
      </c>
      <c r="AF267" s="13">
        <v>8.1300000000000008</v>
      </c>
      <c r="AG267" s="13">
        <v>7.25</v>
      </c>
      <c r="AH267" s="13">
        <v>7.03</v>
      </c>
      <c r="AI267" s="13">
        <v>5.96</v>
      </c>
      <c r="AJ267" s="13">
        <v>5.69</v>
      </c>
      <c r="AK267" s="13">
        <v>5.87</v>
      </c>
      <c r="AL267" s="13">
        <v>5.74</v>
      </c>
      <c r="AM267" s="13">
        <v>5.13</v>
      </c>
      <c r="AN267" s="12">
        <v>4.6500000000000004</v>
      </c>
      <c r="AO267" s="13">
        <v>4.76</v>
      </c>
      <c r="AP267" s="13"/>
      <c r="AQ267" s="47">
        <v>100</v>
      </c>
      <c r="BJ267" s="86">
        <f>SUM(B267:U267)</f>
        <v>100</v>
      </c>
    </row>
    <row r="268" spans="1:62" ht="15.75" thickBot="1">
      <c r="A268" s="5" t="s">
        <v>4</v>
      </c>
      <c r="B268" s="49">
        <f t="shared" si="152"/>
        <v>7.9207920792079207</v>
      </c>
      <c r="C268" s="49">
        <f t="shared" si="153"/>
        <v>10.396039603960396</v>
      </c>
      <c r="D268" s="49">
        <f t="shared" si="154"/>
        <v>7.9207920792079207</v>
      </c>
      <c r="E268" s="49">
        <f t="shared" si="155"/>
        <v>8.4158415841584162</v>
      </c>
      <c r="F268" s="49">
        <f t="shared" si="156"/>
        <v>6.435643564356436</v>
      </c>
      <c r="G268" s="49">
        <f t="shared" si="157"/>
        <v>2.9702970297029703</v>
      </c>
      <c r="H268" s="49">
        <f t="shared" si="158"/>
        <v>4.9504950495049505</v>
      </c>
      <c r="I268" s="49">
        <f t="shared" si="159"/>
        <v>4.9504950495049505</v>
      </c>
      <c r="J268" s="49">
        <f t="shared" si="160"/>
        <v>3.9603960396039604</v>
      </c>
      <c r="K268" s="49">
        <f t="shared" si="161"/>
        <v>5.4455445544554459</v>
      </c>
      <c r="L268" s="49">
        <f t="shared" si="162"/>
        <v>4.455445544554455</v>
      </c>
      <c r="M268" s="49">
        <f t="shared" si="163"/>
        <v>5.4455445544554459</v>
      </c>
      <c r="N268" s="49">
        <f t="shared" si="164"/>
        <v>3.4653465346534658</v>
      </c>
      <c r="O268" s="49">
        <f t="shared" si="165"/>
        <v>6.435643564356436</v>
      </c>
      <c r="P268" s="49">
        <f t="shared" si="166"/>
        <v>3.4653465346534658</v>
      </c>
      <c r="Q268" s="49">
        <f t="shared" si="167"/>
        <v>1.4851485148514851</v>
      </c>
      <c r="R268" s="49">
        <f t="shared" si="168"/>
        <v>3.9603960396039604</v>
      </c>
      <c r="S268" s="49">
        <f t="shared" si="169"/>
        <v>5.9405940594059405</v>
      </c>
      <c r="T268" s="49">
        <f t="shared" si="170"/>
        <v>1.9801980198019802</v>
      </c>
      <c r="U268" s="49">
        <f t="shared" si="171"/>
        <v>0</v>
      </c>
      <c r="V268" s="82">
        <f t="shared" si="172"/>
        <v>100</v>
      </c>
      <c r="W268" s="49"/>
      <c r="X268" s="49"/>
      <c r="Y268" s="277"/>
      <c r="AA268" s="5" t="s">
        <v>4</v>
      </c>
      <c r="AB268" s="13">
        <v>9.52</v>
      </c>
      <c r="AC268" s="11">
        <v>12.5</v>
      </c>
      <c r="AD268" s="13">
        <v>9.52</v>
      </c>
      <c r="AE268" s="13">
        <v>10.119999999999999</v>
      </c>
      <c r="AF268" s="13">
        <v>7.74</v>
      </c>
      <c r="AG268" s="12">
        <v>3.57</v>
      </c>
      <c r="AH268" s="13">
        <v>5.95</v>
      </c>
      <c r="AI268" s="13">
        <v>5.95</v>
      </c>
      <c r="AJ268" s="13">
        <v>4.76</v>
      </c>
      <c r="AK268" s="13">
        <v>6.55</v>
      </c>
      <c r="AL268" s="13">
        <v>5.36</v>
      </c>
      <c r="AM268" s="13">
        <v>6.55</v>
      </c>
      <c r="AN268" s="13">
        <v>4.17</v>
      </c>
      <c r="AO268" s="13">
        <v>7.74</v>
      </c>
      <c r="AP268" s="13"/>
      <c r="AQ268" s="47">
        <v>100</v>
      </c>
      <c r="BJ268" s="86">
        <f t="shared" ref="BJ268:BJ290" si="173">SUM(B268:U268)</f>
        <v>100</v>
      </c>
    </row>
    <row r="269" spans="1:62" ht="15.75" thickBot="1">
      <c r="A269" s="5" t="s">
        <v>5</v>
      </c>
      <c r="B269" s="49">
        <f t="shared" si="152"/>
        <v>8.3736538161385994</v>
      </c>
      <c r="C269" s="49">
        <f t="shared" si="153"/>
        <v>8.1239269548930864</v>
      </c>
      <c r="D269" s="49">
        <f t="shared" si="154"/>
        <v>7.6244732324020594</v>
      </c>
      <c r="E269" s="49">
        <f t="shared" si="155"/>
        <v>6.7348212892149206</v>
      </c>
      <c r="F269" s="49">
        <f t="shared" si="156"/>
        <v>6.4070547838301861</v>
      </c>
      <c r="G269" s="49">
        <f t="shared" si="157"/>
        <v>6.844076791009833</v>
      </c>
      <c r="H269" s="49">
        <f t="shared" si="158"/>
        <v>6.0402684563758395</v>
      </c>
      <c r="I269" s="49">
        <f t="shared" si="159"/>
        <v>5.3066958014671455</v>
      </c>
      <c r="J269" s="49">
        <f t="shared" si="160"/>
        <v>4.7057905415951309</v>
      </c>
      <c r="K269" s="49">
        <f t="shared" si="161"/>
        <v>4.4092398938660837</v>
      </c>
      <c r="L269" s="49">
        <f t="shared" si="162"/>
        <v>4.1517090682066495</v>
      </c>
      <c r="M269" s="49">
        <f t="shared" si="163"/>
        <v>4.2843764632433281</v>
      </c>
      <c r="N269" s="49">
        <f t="shared" si="164"/>
        <v>3.4181364132979555</v>
      </c>
      <c r="O269" s="49">
        <f t="shared" si="165"/>
        <v>3.4961760574371779</v>
      </c>
      <c r="P269" s="49">
        <f t="shared" si="166"/>
        <v>3.7302949898548459</v>
      </c>
      <c r="Q269" s="49">
        <f t="shared" si="167"/>
        <v>3.3869205556422664</v>
      </c>
      <c r="R269" s="49">
        <f t="shared" si="168"/>
        <v>3.301076947089121</v>
      </c>
      <c r="S269" s="49">
        <f t="shared" si="169"/>
        <v>3.7693148119244575</v>
      </c>
      <c r="T269" s="49">
        <f t="shared" si="170"/>
        <v>3.4181364132979555</v>
      </c>
      <c r="U269" s="49">
        <f t="shared" si="171"/>
        <v>2.4738567192133605</v>
      </c>
      <c r="V269" s="82">
        <f t="shared" si="172"/>
        <v>100</v>
      </c>
      <c r="W269" s="49"/>
      <c r="X269" s="49"/>
      <c r="Y269" s="277"/>
      <c r="AA269" s="5" t="s">
        <v>5</v>
      </c>
      <c r="AB269" s="11">
        <v>10.48</v>
      </c>
      <c r="AC269" s="13">
        <v>10.17</v>
      </c>
      <c r="AD269" s="13">
        <v>9.5399999999999991</v>
      </c>
      <c r="AE269" s="13">
        <v>8.43</v>
      </c>
      <c r="AF269" s="13">
        <v>8.02</v>
      </c>
      <c r="AG269" s="13">
        <v>8.56</v>
      </c>
      <c r="AH269" s="13">
        <v>7.56</v>
      </c>
      <c r="AI269" s="13">
        <v>6.64</v>
      </c>
      <c r="AJ269" s="13">
        <v>5.89</v>
      </c>
      <c r="AK269" s="13">
        <v>5.52</v>
      </c>
      <c r="AL269" s="13">
        <v>5.19</v>
      </c>
      <c r="AM269" s="13">
        <v>5.36</v>
      </c>
      <c r="AN269" s="12">
        <v>4.28</v>
      </c>
      <c r="AO269" s="13">
        <v>4.37</v>
      </c>
      <c r="AP269" s="13"/>
      <c r="AQ269" s="47">
        <v>100</v>
      </c>
      <c r="BJ269" s="86">
        <f t="shared" si="173"/>
        <v>99.999999999999986</v>
      </c>
    </row>
    <row r="270" spans="1:62" ht="15.75" thickBot="1">
      <c r="A270" s="5" t="s">
        <v>6</v>
      </c>
      <c r="B270" s="49">
        <f t="shared" si="152"/>
        <v>8.8888888888888893</v>
      </c>
      <c r="C270" s="49">
        <f t="shared" si="153"/>
        <v>7.5675675675675684</v>
      </c>
      <c r="D270" s="49">
        <f t="shared" si="154"/>
        <v>7.8078078078078077</v>
      </c>
      <c r="E270" s="49">
        <f t="shared" si="155"/>
        <v>7.4474474474474475</v>
      </c>
      <c r="F270" s="49">
        <f t="shared" si="156"/>
        <v>7.0270270270270272</v>
      </c>
      <c r="G270" s="49">
        <f t="shared" si="157"/>
        <v>5.6456456456456454</v>
      </c>
      <c r="H270" s="49">
        <f t="shared" si="158"/>
        <v>5.2252252252252251</v>
      </c>
      <c r="I270" s="49">
        <f t="shared" si="159"/>
        <v>4.3843843843843846</v>
      </c>
      <c r="J270" s="49">
        <f t="shared" si="160"/>
        <v>3.6036036036036037</v>
      </c>
      <c r="K270" s="49">
        <f t="shared" si="161"/>
        <v>3.5435435435435432</v>
      </c>
      <c r="L270" s="49">
        <f t="shared" si="162"/>
        <v>3.4834834834834836</v>
      </c>
      <c r="M270" s="49">
        <f t="shared" si="163"/>
        <v>4.3843843843843846</v>
      </c>
      <c r="N270" s="49">
        <f t="shared" si="164"/>
        <v>3.5435435435435432</v>
      </c>
      <c r="O270" s="49">
        <f t="shared" si="165"/>
        <v>3.6036036036036037</v>
      </c>
      <c r="P270" s="49">
        <f t="shared" si="166"/>
        <v>4.6846846846846848</v>
      </c>
      <c r="Q270" s="49">
        <f t="shared" si="167"/>
        <v>4.2042042042042045</v>
      </c>
      <c r="R270" s="49">
        <f t="shared" si="168"/>
        <v>3.5435435435435432</v>
      </c>
      <c r="S270" s="49">
        <f t="shared" si="169"/>
        <v>3.7837837837837842</v>
      </c>
      <c r="T270" s="49">
        <f t="shared" si="170"/>
        <v>4.2642642642642645</v>
      </c>
      <c r="U270" s="49">
        <f t="shared" si="171"/>
        <v>3.3633633633633635</v>
      </c>
      <c r="V270" s="82">
        <f t="shared" si="172"/>
        <v>100</v>
      </c>
      <c r="W270" s="49"/>
      <c r="X270" s="49"/>
      <c r="Y270" s="277"/>
      <c r="AA270" s="5" t="s">
        <v>6</v>
      </c>
      <c r="AB270" s="11">
        <v>11.67</v>
      </c>
      <c r="AC270" s="13">
        <v>9.94</v>
      </c>
      <c r="AD270" s="13">
        <v>10.25</v>
      </c>
      <c r="AE270" s="13">
        <v>9.7799999999999994</v>
      </c>
      <c r="AF270" s="13">
        <v>9.23</v>
      </c>
      <c r="AG270" s="13">
        <v>7.41</v>
      </c>
      <c r="AH270" s="13">
        <v>6.86</v>
      </c>
      <c r="AI270" s="13">
        <v>5.76</v>
      </c>
      <c r="AJ270" s="13">
        <v>4.7300000000000004</v>
      </c>
      <c r="AK270" s="13">
        <v>4.6500000000000004</v>
      </c>
      <c r="AL270" s="12">
        <v>4.57</v>
      </c>
      <c r="AM270" s="13">
        <v>5.76</v>
      </c>
      <c r="AN270" s="13">
        <v>4.6500000000000004</v>
      </c>
      <c r="AO270" s="13">
        <v>4.7300000000000004</v>
      </c>
      <c r="AP270" s="13"/>
      <c r="AQ270" s="47">
        <v>100</v>
      </c>
      <c r="BJ270" s="86">
        <f t="shared" si="173"/>
        <v>100.00000000000001</v>
      </c>
    </row>
    <row r="271" spans="1:62" ht="15.75" thickBot="1">
      <c r="A271" s="5" t="s">
        <v>7</v>
      </c>
      <c r="B271" s="49">
        <f t="shared" si="152"/>
        <v>8.009708737864079</v>
      </c>
      <c r="C271" s="49">
        <f t="shared" si="153"/>
        <v>7.512713823393435</v>
      </c>
      <c r="D271" s="49">
        <f t="shared" si="154"/>
        <v>8.2177531206657424</v>
      </c>
      <c r="E271" s="49">
        <f t="shared" si="155"/>
        <v>6.403143781784558</v>
      </c>
      <c r="F271" s="49">
        <f t="shared" si="156"/>
        <v>6.4147018030513179</v>
      </c>
      <c r="G271" s="49">
        <f t="shared" si="157"/>
        <v>6.3915857605177999</v>
      </c>
      <c r="H271" s="49">
        <f t="shared" si="158"/>
        <v>6.2182154415164126</v>
      </c>
      <c r="I271" s="49">
        <f t="shared" si="159"/>
        <v>5.2935737401756819</v>
      </c>
      <c r="J271" s="49">
        <f t="shared" si="160"/>
        <v>3.9181692094313458</v>
      </c>
      <c r="K271" s="49">
        <f t="shared" si="161"/>
        <v>4.5769764216366156</v>
      </c>
      <c r="L271" s="49">
        <f t="shared" si="162"/>
        <v>4.2649098474341196</v>
      </c>
      <c r="M271" s="49">
        <f t="shared" si="163"/>
        <v>4.3458159963014333</v>
      </c>
      <c r="N271" s="49">
        <f t="shared" si="164"/>
        <v>3.4558483587609801</v>
      </c>
      <c r="O271" s="49">
        <f t="shared" si="165"/>
        <v>3.7563569116967175</v>
      </c>
      <c r="P271" s="49">
        <f t="shared" si="166"/>
        <v>3.6407766990291259</v>
      </c>
      <c r="Q271" s="49">
        <f t="shared" si="167"/>
        <v>3.9759593157651407</v>
      </c>
      <c r="R271" s="49">
        <f t="shared" si="168"/>
        <v>3.4789644012944985</v>
      </c>
      <c r="S271" s="49">
        <f t="shared" si="169"/>
        <v>3.5945446139620896</v>
      </c>
      <c r="T271" s="49">
        <f t="shared" si="170"/>
        <v>3.8834951456310676</v>
      </c>
      <c r="U271" s="49">
        <f t="shared" si="171"/>
        <v>2.646786870087841</v>
      </c>
      <c r="V271" s="82">
        <f t="shared" si="172"/>
        <v>100</v>
      </c>
      <c r="W271" s="49"/>
      <c r="X271" s="49"/>
      <c r="Y271" s="277"/>
      <c r="AA271" s="5" t="s">
        <v>7</v>
      </c>
      <c r="AB271" s="13">
        <v>10.17</v>
      </c>
      <c r="AC271" s="13">
        <v>9.5399999999999991</v>
      </c>
      <c r="AD271" s="11">
        <v>10.43</v>
      </c>
      <c r="AE271" s="13">
        <v>8.1300000000000008</v>
      </c>
      <c r="AF271" s="13">
        <v>8.14</v>
      </c>
      <c r="AG271" s="13">
        <v>8.11</v>
      </c>
      <c r="AH271" s="13">
        <v>7.89</v>
      </c>
      <c r="AI271" s="13">
        <v>6.72</v>
      </c>
      <c r="AJ271" s="13">
        <v>4.97</v>
      </c>
      <c r="AK271" s="13">
        <v>5.81</v>
      </c>
      <c r="AL271" s="13">
        <v>5.41</v>
      </c>
      <c r="AM271" s="13">
        <v>5.52</v>
      </c>
      <c r="AN271" s="12">
        <v>4.3899999999999997</v>
      </c>
      <c r="AO271" s="13">
        <v>4.7699999999999996</v>
      </c>
      <c r="AP271" s="13"/>
      <c r="AQ271" s="47">
        <v>100</v>
      </c>
      <c r="BJ271" s="86">
        <f t="shared" si="173"/>
        <v>100</v>
      </c>
    </row>
    <row r="272" spans="1:62" ht="15.75" thickBot="1">
      <c r="A272" s="5" t="s">
        <v>8</v>
      </c>
      <c r="B272" s="49">
        <f t="shared" si="152"/>
        <v>9.1350397175639895</v>
      </c>
      <c r="C272" s="49">
        <f t="shared" si="153"/>
        <v>8.9585172109443967</v>
      </c>
      <c r="D272" s="49">
        <f t="shared" si="154"/>
        <v>8.2082965578111207</v>
      </c>
      <c r="E272" s="49">
        <f t="shared" si="155"/>
        <v>6.7519858781994708</v>
      </c>
      <c r="F272" s="49">
        <f t="shared" si="156"/>
        <v>7.3698146513680491</v>
      </c>
      <c r="G272" s="49">
        <f t="shared" si="157"/>
        <v>6.2665489849955875</v>
      </c>
      <c r="H272" s="49">
        <f t="shared" si="158"/>
        <v>5.4721977052074138</v>
      </c>
      <c r="I272" s="49">
        <f t="shared" si="159"/>
        <v>4.8543689320388346</v>
      </c>
      <c r="J272" s="49">
        <f t="shared" si="160"/>
        <v>5.1632833186231242</v>
      </c>
      <c r="K272" s="49">
        <f t="shared" si="161"/>
        <v>4.5454545454545459</v>
      </c>
      <c r="L272" s="49">
        <f t="shared" si="162"/>
        <v>3.7069726390114734</v>
      </c>
      <c r="M272" s="49">
        <f t="shared" si="163"/>
        <v>3.7511032656663721</v>
      </c>
      <c r="N272" s="49">
        <f t="shared" si="164"/>
        <v>3.6628420123565757</v>
      </c>
      <c r="O272" s="49">
        <f t="shared" si="165"/>
        <v>4.4130626654898499</v>
      </c>
      <c r="P272" s="49">
        <f t="shared" si="166"/>
        <v>3.0891438658428951</v>
      </c>
      <c r="Q272" s="49">
        <f t="shared" si="167"/>
        <v>2.9567519858781992</v>
      </c>
      <c r="R272" s="49">
        <f t="shared" si="168"/>
        <v>3.0450132391879965</v>
      </c>
      <c r="S272" s="49">
        <f t="shared" si="169"/>
        <v>3.3980582524271843</v>
      </c>
      <c r="T272" s="49">
        <f t="shared" si="170"/>
        <v>3.1774051191526915</v>
      </c>
      <c r="U272" s="49">
        <f t="shared" si="171"/>
        <v>2.0741394527802295</v>
      </c>
      <c r="V272" s="82">
        <f t="shared" si="172"/>
        <v>100</v>
      </c>
      <c r="W272" s="49"/>
      <c r="X272" s="49"/>
      <c r="Y272" s="277"/>
      <c r="AA272" s="5" t="s">
        <v>8</v>
      </c>
      <c r="AB272" s="11">
        <v>11.11</v>
      </c>
      <c r="AC272" s="13">
        <v>10.89</v>
      </c>
      <c r="AD272" s="13">
        <v>9.98</v>
      </c>
      <c r="AE272" s="13">
        <v>8.2100000000000009</v>
      </c>
      <c r="AF272" s="13">
        <v>8.9600000000000009</v>
      </c>
      <c r="AG272" s="13">
        <v>7.62</v>
      </c>
      <c r="AH272" s="13">
        <v>6.65</v>
      </c>
      <c r="AI272" s="13">
        <v>5.9</v>
      </c>
      <c r="AJ272" s="13">
        <v>6.28</v>
      </c>
      <c r="AK272" s="13">
        <v>5.53</v>
      </c>
      <c r="AL272" s="13">
        <v>4.51</v>
      </c>
      <c r="AM272" s="13">
        <v>4.5599999999999996</v>
      </c>
      <c r="AN272" s="12">
        <v>4.45</v>
      </c>
      <c r="AO272" s="13">
        <v>5.36</v>
      </c>
      <c r="AP272" s="13"/>
      <c r="AQ272" s="47">
        <v>100</v>
      </c>
      <c r="BJ272" s="86">
        <f t="shared" si="173"/>
        <v>100</v>
      </c>
    </row>
    <row r="273" spans="1:62" ht="15.75" thickBot="1">
      <c r="A273" s="5" t="s">
        <v>9</v>
      </c>
      <c r="B273" s="49">
        <f t="shared" si="152"/>
        <v>8.9175257731958766</v>
      </c>
      <c r="C273" s="49">
        <f t="shared" si="153"/>
        <v>7.8865979381443294</v>
      </c>
      <c r="D273" s="49">
        <f t="shared" si="154"/>
        <v>6.7525773195876289</v>
      </c>
      <c r="E273" s="49">
        <f t="shared" si="155"/>
        <v>6.4432989690721643</v>
      </c>
      <c r="F273" s="49">
        <f t="shared" si="156"/>
        <v>5.6701030927835054</v>
      </c>
      <c r="G273" s="49">
        <f t="shared" si="157"/>
        <v>6.0824742268041234</v>
      </c>
      <c r="H273" s="49">
        <f t="shared" si="158"/>
        <v>4.6907216494845363</v>
      </c>
      <c r="I273" s="49">
        <f t="shared" si="159"/>
        <v>4.4845360824742269</v>
      </c>
      <c r="J273" s="49">
        <f t="shared" si="160"/>
        <v>3.9175257731958761</v>
      </c>
      <c r="K273" s="49">
        <f t="shared" si="161"/>
        <v>4.3298969072164946</v>
      </c>
      <c r="L273" s="49">
        <f t="shared" si="162"/>
        <v>4.1237113402061851</v>
      </c>
      <c r="M273" s="49">
        <f t="shared" si="163"/>
        <v>4.536082474226804</v>
      </c>
      <c r="N273" s="49">
        <f t="shared" si="164"/>
        <v>4.3814432989690717</v>
      </c>
      <c r="O273" s="49">
        <f t="shared" si="165"/>
        <v>2.9896907216494846</v>
      </c>
      <c r="P273" s="49">
        <f t="shared" si="166"/>
        <v>4.5876288659793811</v>
      </c>
      <c r="Q273" s="49">
        <f t="shared" si="167"/>
        <v>2.9896907216494846</v>
      </c>
      <c r="R273" s="49">
        <f t="shared" si="168"/>
        <v>4.4845360824742269</v>
      </c>
      <c r="S273" s="49">
        <f t="shared" si="169"/>
        <v>6.3917525773195871</v>
      </c>
      <c r="T273" s="49">
        <f t="shared" si="170"/>
        <v>3.2989690721649487</v>
      </c>
      <c r="U273" s="49">
        <f t="shared" si="171"/>
        <v>3.0412371134020617</v>
      </c>
      <c r="V273" s="82">
        <f t="shared" si="172"/>
        <v>100</v>
      </c>
      <c r="W273" s="49"/>
      <c r="X273" s="49"/>
      <c r="Y273" s="277"/>
      <c r="AA273" s="5" t="s">
        <v>9</v>
      </c>
      <c r="AB273" s="11">
        <v>11.86</v>
      </c>
      <c r="AC273" s="13">
        <v>10.49</v>
      </c>
      <c r="AD273" s="13">
        <v>8.98</v>
      </c>
      <c r="AE273" s="13">
        <v>8.57</v>
      </c>
      <c r="AF273" s="13">
        <v>7.54</v>
      </c>
      <c r="AG273" s="13">
        <v>8.09</v>
      </c>
      <c r="AH273" s="13">
        <v>6.24</v>
      </c>
      <c r="AI273" s="13">
        <v>5.96</v>
      </c>
      <c r="AJ273" s="13">
        <v>5.21</v>
      </c>
      <c r="AK273" s="13">
        <v>5.76</v>
      </c>
      <c r="AL273" s="13">
        <v>5.48</v>
      </c>
      <c r="AM273" s="13">
        <v>6.03</v>
      </c>
      <c r="AN273" s="13">
        <v>5.83</v>
      </c>
      <c r="AO273" s="12">
        <v>3.98</v>
      </c>
      <c r="AP273" s="12"/>
      <c r="AQ273" s="47">
        <v>100</v>
      </c>
      <c r="BJ273" s="86">
        <f t="shared" si="173"/>
        <v>100</v>
      </c>
    </row>
    <row r="274" spans="1:62" ht="15.75" thickBot="1">
      <c r="A274" s="5" t="s">
        <v>10</v>
      </c>
      <c r="B274" s="49">
        <f t="shared" si="152"/>
        <v>8.6040850883691391</v>
      </c>
      <c r="C274" s="49">
        <f t="shared" si="153"/>
        <v>8.3500899566091658</v>
      </c>
      <c r="D274" s="49">
        <f t="shared" si="154"/>
        <v>8.0008466504392004</v>
      </c>
      <c r="E274" s="49">
        <f t="shared" si="155"/>
        <v>7.2071118636892795</v>
      </c>
      <c r="F274" s="49">
        <f t="shared" si="156"/>
        <v>6.7202878611493277</v>
      </c>
      <c r="G274" s="49">
        <f t="shared" si="157"/>
        <v>5.7043073341094299</v>
      </c>
      <c r="H274" s="49">
        <f t="shared" si="158"/>
        <v>5.6196422901894385</v>
      </c>
      <c r="I274" s="49">
        <f t="shared" si="159"/>
        <v>5.59847602920944</v>
      </c>
      <c r="J274" s="49">
        <f t="shared" si="160"/>
        <v>4.4660810667795534</v>
      </c>
      <c r="K274" s="49">
        <f t="shared" si="161"/>
        <v>4.2438353264895756</v>
      </c>
      <c r="L274" s="49">
        <f t="shared" si="162"/>
        <v>4.2332521959995768</v>
      </c>
      <c r="M274" s="49">
        <f t="shared" si="163"/>
        <v>4.0215895861995978</v>
      </c>
      <c r="N274" s="49">
        <f t="shared" si="164"/>
        <v>3.6405968885596356</v>
      </c>
      <c r="O274" s="49">
        <f t="shared" si="165"/>
        <v>3.4606836702296544</v>
      </c>
      <c r="P274" s="49">
        <f t="shared" si="166"/>
        <v>3.4501005397396547</v>
      </c>
      <c r="Q274" s="49">
        <f t="shared" si="167"/>
        <v>3.249021060429675</v>
      </c>
      <c r="R274" s="49">
        <f t="shared" si="168"/>
        <v>4.0004233252196002</v>
      </c>
      <c r="S274" s="49">
        <f t="shared" si="169"/>
        <v>3.3442692348396656</v>
      </c>
      <c r="T274" s="49">
        <f t="shared" si="170"/>
        <v>3.7252619324796274</v>
      </c>
      <c r="U274" s="49">
        <f t="shared" si="171"/>
        <v>2.3600380992697638</v>
      </c>
      <c r="V274" s="82">
        <f t="shared" si="172"/>
        <v>100</v>
      </c>
      <c r="W274" s="49"/>
      <c r="X274" s="49"/>
      <c r="Y274" s="277"/>
      <c r="AA274" s="5" t="s">
        <v>10</v>
      </c>
      <c r="AB274" s="11">
        <v>10.77</v>
      </c>
      <c r="AC274" s="13">
        <v>10.45</v>
      </c>
      <c r="AD274" s="13">
        <v>10.02</v>
      </c>
      <c r="AE274" s="13">
        <v>9.02</v>
      </c>
      <c r="AF274" s="13">
        <v>8.41</v>
      </c>
      <c r="AG274" s="13">
        <v>7.14</v>
      </c>
      <c r="AH274" s="13">
        <v>7.04</v>
      </c>
      <c r="AI274" s="13">
        <v>7.01</v>
      </c>
      <c r="AJ274" s="13">
        <v>5.59</v>
      </c>
      <c r="AK274" s="13">
        <v>5.31</v>
      </c>
      <c r="AL274" s="13">
        <v>5.3</v>
      </c>
      <c r="AM274" s="13">
        <v>5.04</v>
      </c>
      <c r="AN274" s="13">
        <v>4.5599999999999996</v>
      </c>
      <c r="AO274" s="12">
        <v>4.33</v>
      </c>
      <c r="AP274" s="12"/>
      <c r="AQ274" s="47">
        <v>100</v>
      </c>
      <c r="BJ274" s="86">
        <f t="shared" si="173"/>
        <v>100</v>
      </c>
    </row>
    <row r="275" spans="1:62" ht="15.75" thickBot="1">
      <c r="A275" s="14" t="s">
        <v>11</v>
      </c>
      <c r="B275" s="49">
        <f t="shared" si="152"/>
        <v>8.3776535297058956</v>
      </c>
      <c r="C275" s="49">
        <f t="shared" si="153"/>
        <v>8.1230965043865631</v>
      </c>
      <c r="D275" s="49">
        <f t="shared" si="154"/>
        <v>7.9003591072321466</v>
      </c>
      <c r="E275" s="49">
        <f t="shared" si="155"/>
        <v>6.8457657166234824</v>
      </c>
      <c r="F275" s="49">
        <f t="shared" si="156"/>
        <v>6.5252966043911096</v>
      </c>
      <c r="G275" s="49">
        <f t="shared" si="157"/>
        <v>6.2116459839083591</v>
      </c>
      <c r="H275" s="49">
        <f t="shared" si="158"/>
        <v>5.7888994954316102</v>
      </c>
      <c r="I275" s="49">
        <f t="shared" si="159"/>
        <v>5.1797808991317789</v>
      </c>
      <c r="J275" s="49">
        <f t="shared" si="160"/>
        <v>4.4138369925905723</v>
      </c>
      <c r="K275" s="49">
        <f t="shared" si="161"/>
        <v>4.4229283149234053</v>
      </c>
      <c r="L275" s="49">
        <f t="shared" si="162"/>
        <v>4.2092822401018228</v>
      </c>
      <c r="M275" s="49">
        <f t="shared" si="163"/>
        <v>4.2001909177689898</v>
      </c>
      <c r="N275" s="49">
        <f t="shared" si="164"/>
        <v>3.577435337969908</v>
      </c>
      <c r="O275" s="49">
        <f t="shared" si="165"/>
        <v>3.6274376108004907</v>
      </c>
      <c r="P275" s="49">
        <f t="shared" si="166"/>
        <v>3.6569844083821996</v>
      </c>
      <c r="Q275" s="49">
        <f t="shared" si="167"/>
        <v>3.4774307923087417</v>
      </c>
      <c r="R275" s="49">
        <f t="shared" si="168"/>
        <v>3.6456202554661572</v>
      </c>
      <c r="S275" s="49">
        <f t="shared" si="169"/>
        <v>3.7206236647120328</v>
      </c>
      <c r="T275" s="49">
        <f t="shared" si="170"/>
        <v>3.566071185053866</v>
      </c>
      <c r="U275" s="49">
        <f t="shared" si="171"/>
        <v>2.5296604391108688</v>
      </c>
      <c r="V275" s="82">
        <f t="shared" si="172"/>
        <v>100</v>
      </c>
      <c r="W275" s="49"/>
      <c r="X275" s="49"/>
      <c r="Y275" s="277"/>
      <c r="AA275" s="31" t="s">
        <v>11</v>
      </c>
      <c r="AB275" s="22">
        <v>10.55</v>
      </c>
      <c r="AC275" s="21">
        <v>10.23</v>
      </c>
      <c r="AD275" s="21">
        <v>9.9499999999999993</v>
      </c>
      <c r="AE275" s="21">
        <v>8.6199999999999992</v>
      </c>
      <c r="AF275" s="21">
        <v>8.2200000000000006</v>
      </c>
      <c r="AG275" s="21">
        <v>7.82</v>
      </c>
      <c r="AH275" s="21">
        <v>7.29</v>
      </c>
      <c r="AI275" s="21">
        <v>6.52</v>
      </c>
      <c r="AJ275" s="21">
        <v>5.56</v>
      </c>
      <c r="AK275" s="21">
        <v>5.57</v>
      </c>
      <c r="AL275" s="21">
        <v>5.3</v>
      </c>
      <c r="AM275" s="21">
        <v>5.29</v>
      </c>
      <c r="AN275" s="24">
        <v>4.51</v>
      </c>
      <c r="AO275" s="21">
        <v>4.57</v>
      </c>
      <c r="AP275" s="21"/>
      <c r="AQ275" s="47">
        <v>100</v>
      </c>
      <c r="BJ275" s="86">
        <f t="shared" si="173"/>
        <v>100</v>
      </c>
    </row>
    <row r="276" spans="1:62" ht="15.75" thickBot="1">
      <c r="A276" s="5" t="s">
        <v>12</v>
      </c>
      <c r="B276" s="49">
        <f t="shared" si="152"/>
        <v>8.2198523379819513</v>
      </c>
      <c r="C276" s="49">
        <f t="shared" si="153"/>
        <v>7.9901558654634943</v>
      </c>
      <c r="D276" s="49">
        <f t="shared" si="154"/>
        <v>7.1205906480721906</v>
      </c>
      <c r="E276" s="49">
        <f t="shared" si="155"/>
        <v>6.5299425758818712</v>
      </c>
      <c r="F276" s="49">
        <f t="shared" si="156"/>
        <v>5.939294503691551</v>
      </c>
      <c r="G276" s="49">
        <f t="shared" si="157"/>
        <v>5.7916324856439703</v>
      </c>
      <c r="H276" s="49">
        <f t="shared" si="158"/>
        <v>5.2830188679245289</v>
      </c>
      <c r="I276" s="49">
        <f t="shared" si="159"/>
        <v>4.8564397046759638</v>
      </c>
      <c r="J276" s="49">
        <f t="shared" si="160"/>
        <v>4.5775225594749793</v>
      </c>
      <c r="K276" s="49">
        <f t="shared" si="161"/>
        <v>5.0205086136177197</v>
      </c>
      <c r="L276" s="49">
        <f t="shared" si="162"/>
        <v>4.3478260869565215</v>
      </c>
      <c r="M276" s="49">
        <f t="shared" si="163"/>
        <v>4.1509433962264151</v>
      </c>
      <c r="N276" s="49">
        <f t="shared" si="164"/>
        <v>3.6751435602953242</v>
      </c>
      <c r="O276" s="49">
        <f t="shared" si="165"/>
        <v>4.1017227235438884</v>
      </c>
      <c r="P276" s="49">
        <f t="shared" si="166"/>
        <v>4.0525020508613618</v>
      </c>
      <c r="Q276" s="49">
        <f t="shared" si="167"/>
        <v>4.0853158326497132</v>
      </c>
      <c r="R276" s="49">
        <f t="shared" si="168"/>
        <v>4.4134536505332234</v>
      </c>
      <c r="S276" s="49">
        <f t="shared" si="169"/>
        <v>3.9212469237079572</v>
      </c>
      <c r="T276" s="49">
        <f t="shared" si="170"/>
        <v>3.4290401968826907</v>
      </c>
      <c r="U276" s="49">
        <f t="shared" si="171"/>
        <v>2.4938474159146842</v>
      </c>
      <c r="V276" s="82">
        <f t="shared" si="172"/>
        <v>100</v>
      </c>
      <c r="W276" s="49"/>
      <c r="X276" s="49"/>
      <c r="Y276" s="277"/>
      <c r="AA276" s="5" t="s">
        <v>12</v>
      </c>
      <c r="AB276" s="11">
        <v>10.59</v>
      </c>
      <c r="AC276" s="13">
        <v>10.3</v>
      </c>
      <c r="AD276" s="13">
        <v>9.18</v>
      </c>
      <c r="AE276" s="13">
        <v>8.41</v>
      </c>
      <c r="AF276" s="13">
        <v>7.65</v>
      </c>
      <c r="AG276" s="13">
        <v>7.46</v>
      </c>
      <c r="AH276" s="13">
        <v>6.81</v>
      </c>
      <c r="AI276" s="13">
        <v>6.26</v>
      </c>
      <c r="AJ276" s="13">
        <v>5.9</v>
      </c>
      <c r="AK276" s="13">
        <v>6.47</v>
      </c>
      <c r="AL276" s="13">
        <v>5.6</v>
      </c>
      <c r="AM276" s="13">
        <v>5.35</v>
      </c>
      <c r="AN276" s="12">
        <v>4.74</v>
      </c>
      <c r="AO276" s="13">
        <v>5.29</v>
      </c>
      <c r="AP276" s="13"/>
      <c r="AQ276" s="47">
        <v>100</v>
      </c>
      <c r="BJ276" s="86">
        <f t="shared" si="173"/>
        <v>100.00000000000001</v>
      </c>
    </row>
    <row r="277" spans="1:62" ht="15.75" thickBot="1">
      <c r="A277" s="5" t="s">
        <v>13</v>
      </c>
      <c r="B277" s="49">
        <f t="shared" si="152"/>
        <v>7.8313253012048198</v>
      </c>
      <c r="C277" s="49">
        <f t="shared" si="153"/>
        <v>7.4966532797858099</v>
      </c>
      <c r="D277" s="49">
        <f t="shared" si="154"/>
        <v>8.5006693440428389</v>
      </c>
      <c r="E277" s="49">
        <f t="shared" si="155"/>
        <v>6.9611780455153953</v>
      </c>
      <c r="F277" s="49">
        <f t="shared" si="156"/>
        <v>6.425702811244979</v>
      </c>
      <c r="G277" s="49">
        <f t="shared" si="157"/>
        <v>6.6934404283801872</v>
      </c>
      <c r="H277" s="49">
        <f t="shared" si="158"/>
        <v>6.1579651941097726</v>
      </c>
      <c r="I277" s="49">
        <f t="shared" si="159"/>
        <v>5.4886211512717535</v>
      </c>
      <c r="J277" s="49">
        <f t="shared" si="160"/>
        <v>5.0200803212851408</v>
      </c>
      <c r="K277" s="49">
        <f t="shared" si="161"/>
        <v>5.2878179384203481</v>
      </c>
      <c r="L277" s="49">
        <f t="shared" si="162"/>
        <v>4.0829986613119145</v>
      </c>
      <c r="M277" s="49">
        <f t="shared" si="163"/>
        <v>3.3467202141900936</v>
      </c>
      <c r="N277" s="49">
        <f t="shared" si="164"/>
        <v>4.0829986613119145</v>
      </c>
      <c r="O277" s="49">
        <f t="shared" si="165"/>
        <v>3.1459170013386881</v>
      </c>
      <c r="P277" s="49">
        <f t="shared" si="166"/>
        <v>4.2838018741633199</v>
      </c>
      <c r="Q277" s="49">
        <f t="shared" si="167"/>
        <v>2.3427041499330654</v>
      </c>
      <c r="R277" s="49">
        <f t="shared" si="168"/>
        <v>3.2128514056224895</v>
      </c>
      <c r="S277" s="49">
        <f t="shared" si="169"/>
        <v>3.2128514056224895</v>
      </c>
      <c r="T277" s="49">
        <f t="shared" si="170"/>
        <v>3.4136546184738958</v>
      </c>
      <c r="U277" s="49">
        <f t="shared" si="171"/>
        <v>3.0120481927710845</v>
      </c>
      <c r="V277" s="82">
        <f t="shared" si="172"/>
        <v>100</v>
      </c>
      <c r="W277" s="49"/>
      <c r="X277" s="49"/>
      <c r="Y277" s="277"/>
      <c r="AA277" s="5" t="s">
        <v>13</v>
      </c>
      <c r="AB277" s="13">
        <v>9.73</v>
      </c>
      <c r="AC277" s="13">
        <v>9.31</v>
      </c>
      <c r="AD277" s="11">
        <v>10.56</v>
      </c>
      <c r="AE277" s="13">
        <v>8.65</v>
      </c>
      <c r="AF277" s="13">
        <v>7.98</v>
      </c>
      <c r="AG277" s="13">
        <v>8.31</v>
      </c>
      <c r="AH277" s="13">
        <v>7.65</v>
      </c>
      <c r="AI277" s="13">
        <v>6.82</v>
      </c>
      <c r="AJ277" s="13">
        <v>6.23</v>
      </c>
      <c r="AK277" s="13">
        <v>6.57</v>
      </c>
      <c r="AL277" s="13">
        <v>5.07</v>
      </c>
      <c r="AM277" s="13">
        <v>4.16</v>
      </c>
      <c r="AN277" s="13">
        <v>5.07</v>
      </c>
      <c r="AO277" s="12">
        <v>3.91</v>
      </c>
      <c r="AP277" s="12"/>
      <c r="AQ277" s="47">
        <v>100</v>
      </c>
      <c r="BJ277" s="86">
        <f t="shared" si="173"/>
        <v>100.00000000000001</v>
      </c>
    </row>
    <row r="278" spans="1:62" ht="15.75" thickBot="1">
      <c r="A278" s="5" t="s">
        <v>14</v>
      </c>
      <c r="B278" s="49">
        <f t="shared" si="152"/>
        <v>8.7726048480184691</v>
      </c>
      <c r="C278" s="49">
        <f t="shared" si="153"/>
        <v>8.0415544440169295</v>
      </c>
      <c r="D278" s="49">
        <f t="shared" si="154"/>
        <v>7.4259330511735282</v>
      </c>
      <c r="E278" s="49">
        <f t="shared" si="155"/>
        <v>7.1181223547518284</v>
      </c>
      <c r="F278" s="49">
        <f t="shared" si="156"/>
        <v>5.7714505579068875</v>
      </c>
      <c r="G278" s="49">
        <f t="shared" si="157"/>
        <v>6.5794536360138514</v>
      </c>
      <c r="H278" s="49">
        <f t="shared" si="158"/>
        <v>5.6560215467487494</v>
      </c>
      <c r="I278" s="49">
        <f t="shared" si="159"/>
        <v>5.0788764909580602</v>
      </c>
      <c r="J278" s="49">
        <f t="shared" si="160"/>
        <v>4.5017314351673718</v>
      </c>
      <c r="K278" s="49">
        <f t="shared" si="161"/>
        <v>4.1939207387456712</v>
      </c>
      <c r="L278" s="49">
        <f t="shared" si="162"/>
        <v>4.9634474797999228</v>
      </c>
      <c r="M278" s="49">
        <f t="shared" si="163"/>
        <v>3.8091573682185458</v>
      </c>
      <c r="N278" s="49">
        <f t="shared" si="164"/>
        <v>3.3089649865332817</v>
      </c>
      <c r="O278" s="49">
        <f t="shared" si="165"/>
        <v>3.8476337052712584</v>
      </c>
      <c r="P278" s="49">
        <f t="shared" si="166"/>
        <v>3.5782993459022703</v>
      </c>
      <c r="Q278" s="49">
        <f t="shared" si="167"/>
        <v>3.8476337052712584</v>
      </c>
      <c r="R278" s="49">
        <f t="shared" si="168"/>
        <v>3.693728357060408</v>
      </c>
      <c r="S278" s="49">
        <f t="shared" si="169"/>
        <v>3.3474413235859943</v>
      </c>
      <c r="T278" s="49">
        <f t="shared" si="170"/>
        <v>3.8091573682185458</v>
      </c>
      <c r="U278" s="49">
        <f t="shared" si="171"/>
        <v>2.6548672566371683</v>
      </c>
      <c r="V278" s="82">
        <f t="shared" si="172"/>
        <v>100</v>
      </c>
      <c r="W278" s="49"/>
      <c r="X278" s="49"/>
      <c r="Y278" s="277"/>
      <c r="AA278" s="5" t="s">
        <v>14</v>
      </c>
      <c r="AB278" s="11">
        <v>11.09</v>
      </c>
      <c r="AC278" s="13">
        <v>10.17</v>
      </c>
      <c r="AD278" s="13">
        <v>9.39</v>
      </c>
      <c r="AE278" s="13">
        <v>9</v>
      </c>
      <c r="AF278" s="13">
        <v>7.3</v>
      </c>
      <c r="AG278" s="13">
        <v>8.32</v>
      </c>
      <c r="AH278" s="13">
        <v>7.15</v>
      </c>
      <c r="AI278" s="13">
        <v>6.42</v>
      </c>
      <c r="AJ278" s="13">
        <v>5.69</v>
      </c>
      <c r="AK278" s="13">
        <v>5.3</v>
      </c>
      <c r="AL278" s="13">
        <v>6.28</v>
      </c>
      <c r="AM278" s="13">
        <v>4.82</v>
      </c>
      <c r="AN278" s="12">
        <v>4.18</v>
      </c>
      <c r="AO278" s="13">
        <v>4.87</v>
      </c>
      <c r="AP278" s="13"/>
      <c r="AQ278" s="47">
        <v>100</v>
      </c>
      <c r="BJ278" s="86">
        <f t="shared" si="173"/>
        <v>100.00000000000003</v>
      </c>
    </row>
    <row r="279" spans="1:62" ht="15.75" thickBot="1">
      <c r="A279" s="5" t="s">
        <v>15</v>
      </c>
      <c r="B279" s="49">
        <f t="shared" si="152"/>
        <v>7.7923462317450163</v>
      </c>
      <c r="C279" s="49">
        <f t="shared" si="153"/>
        <v>8.2080801620296331</v>
      </c>
      <c r="D279" s="49">
        <f t="shared" si="154"/>
        <v>6.2040294211704508</v>
      </c>
      <c r="E279" s="49">
        <f t="shared" si="155"/>
        <v>6.939558682443236</v>
      </c>
      <c r="F279" s="49">
        <f t="shared" si="156"/>
        <v>6.3319475535657181</v>
      </c>
      <c r="G279" s="49">
        <f t="shared" si="157"/>
        <v>6.1294105106065446</v>
      </c>
      <c r="H279" s="49">
        <f t="shared" si="158"/>
        <v>5.6177379810254768</v>
      </c>
      <c r="I279" s="49">
        <f t="shared" si="159"/>
        <v>5.2553032725722204</v>
      </c>
      <c r="J279" s="49">
        <f t="shared" si="160"/>
        <v>5.2659631169384928</v>
      </c>
      <c r="K279" s="49">
        <f t="shared" si="161"/>
        <v>4.796929964822513</v>
      </c>
      <c r="L279" s="49">
        <f t="shared" si="162"/>
        <v>4.5304338556657076</v>
      </c>
      <c r="M279" s="49">
        <f t="shared" si="163"/>
        <v>4.1040400810148165</v>
      </c>
      <c r="N279" s="49">
        <f t="shared" si="164"/>
        <v>3.9015030380556448</v>
      </c>
      <c r="O279" s="49">
        <f t="shared" si="165"/>
        <v>3.9548022598870061</v>
      </c>
      <c r="P279" s="49">
        <f t="shared" si="166"/>
        <v>3.9441424155207336</v>
      </c>
      <c r="Q279" s="49">
        <f t="shared" si="167"/>
        <v>3.6989659950964717</v>
      </c>
      <c r="R279" s="49">
        <f t="shared" si="168"/>
        <v>3.7949045943929218</v>
      </c>
      <c r="S279" s="49">
        <f t="shared" si="169"/>
        <v>3.6030273958000216</v>
      </c>
      <c r="T279" s="49">
        <f t="shared" si="170"/>
        <v>3.1446540880503147</v>
      </c>
      <c r="U279" s="49">
        <f t="shared" si="171"/>
        <v>2.7822193795970578</v>
      </c>
      <c r="V279" s="82">
        <f t="shared" si="172"/>
        <v>100</v>
      </c>
      <c r="W279" s="49"/>
      <c r="X279" s="49"/>
      <c r="Y279" s="277"/>
      <c r="AA279" s="5" t="s">
        <v>15</v>
      </c>
      <c r="AB279" s="13">
        <v>9.86</v>
      </c>
      <c r="AC279" s="11">
        <v>10.39</v>
      </c>
      <c r="AD279" s="13">
        <v>7.85</v>
      </c>
      <c r="AE279" s="13">
        <v>8.7799999999999994</v>
      </c>
      <c r="AF279" s="13">
        <v>8.01</v>
      </c>
      <c r="AG279" s="13">
        <v>7.76</v>
      </c>
      <c r="AH279" s="13">
        <v>7.11</v>
      </c>
      <c r="AI279" s="13">
        <v>6.65</v>
      </c>
      <c r="AJ279" s="13">
        <v>6.66</v>
      </c>
      <c r="AK279" s="13">
        <v>6.07</v>
      </c>
      <c r="AL279" s="13">
        <v>5.73</v>
      </c>
      <c r="AM279" s="13">
        <v>5.19</v>
      </c>
      <c r="AN279" s="12">
        <v>4.9400000000000004</v>
      </c>
      <c r="AO279" s="13">
        <v>5</v>
      </c>
      <c r="AP279" s="13"/>
      <c r="AQ279" s="47">
        <v>100</v>
      </c>
      <c r="BJ279" s="86">
        <f t="shared" si="173"/>
        <v>100</v>
      </c>
    </row>
    <row r="280" spans="1:62" ht="15.75" thickBot="1">
      <c r="A280" s="14" t="s">
        <v>16</v>
      </c>
      <c r="B280" s="49">
        <f t="shared" si="152"/>
        <v>8.0586642138075515</v>
      </c>
      <c r="C280" s="49">
        <f t="shared" si="153"/>
        <v>8.0637743369615205</v>
      </c>
      <c r="D280" s="49">
        <f t="shared" si="154"/>
        <v>6.8271245337012623</v>
      </c>
      <c r="E280" s="49">
        <f t="shared" si="155"/>
        <v>6.8373447800091984</v>
      </c>
      <c r="F280" s="49">
        <f t="shared" si="156"/>
        <v>6.1423680310695481</v>
      </c>
      <c r="G280" s="49">
        <f t="shared" si="157"/>
        <v>6.1270376616076447</v>
      </c>
      <c r="H280" s="49">
        <f t="shared" si="158"/>
        <v>5.5598139915171956</v>
      </c>
      <c r="I280" s="49">
        <f t="shared" si="159"/>
        <v>5.1254535234299148</v>
      </c>
      <c r="J280" s="49">
        <f t="shared" si="160"/>
        <v>4.9312688435791303</v>
      </c>
      <c r="K280" s="49">
        <f t="shared" si="161"/>
        <v>4.8239562573458015</v>
      </c>
      <c r="L280" s="49">
        <f t="shared" si="162"/>
        <v>4.4969083754918495</v>
      </c>
      <c r="M280" s="49">
        <f t="shared" si="163"/>
        <v>4.0216669221728241</v>
      </c>
      <c r="N280" s="49">
        <f t="shared" si="164"/>
        <v>3.7661607644744235</v>
      </c>
      <c r="O280" s="49">
        <f t="shared" si="165"/>
        <v>3.9245745822474323</v>
      </c>
      <c r="P280" s="49">
        <f t="shared" si="166"/>
        <v>3.9552353211712403</v>
      </c>
      <c r="Q280" s="49">
        <f t="shared" si="167"/>
        <v>3.7355000255506159</v>
      </c>
      <c r="R280" s="49">
        <f t="shared" si="168"/>
        <v>3.9296847054014004</v>
      </c>
      <c r="S280" s="49">
        <f t="shared" si="169"/>
        <v>3.6384076856252237</v>
      </c>
      <c r="T280" s="49">
        <f t="shared" si="170"/>
        <v>3.3420205426950789</v>
      </c>
      <c r="U280" s="49">
        <f t="shared" si="171"/>
        <v>2.6930349021411417</v>
      </c>
      <c r="V280" s="82">
        <f t="shared" si="172"/>
        <v>100</v>
      </c>
      <c r="W280" s="49"/>
      <c r="X280" s="49"/>
      <c r="Y280" s="277"/>
      <c r="AA280" s="31" t="s">
        <v>16</v>
      </c>
      <c r="AB280" s="21">
        <v>10.24</v>
      </c>
      <c r="AC280" s="22">
        <v>10.25</v>
      </c>
      <c r="AD280" s="21">
        <v>8.67</v>
      </c>
      <c r="AE280" s="21">
        <v>8.69</v>
      </c>
      <c r="AF280" s="21">
        <v>7.8</v>
      </c>
      <c r="AG280" s="21">
        <v>7.78</v>
      </c>
      <c r="AH280" s="21">
        <v>7.06</v>
      </c>
      <c r="AI280" s="21">
        <v>6.51</v>
      </c>
      <c r="AJ280" s="21">
        <v>6.27</v>
      </c>
      <c r="AK280" s="21">
        <v>6.13</v>
      </c>
      <c r="AL280" s="21">
        <v>5.71</v>
      </c>
      <c r="AM280" s="21">
        <v>5.1100000000000003</v>
      </c>
      <c r="AN280" s="24">
        <v>4.79</v>
      </c>
      <c r="AO280" s="21">
        <v>4.99</v>
      </c>
      <c r="AP280" s="21"/>
      <c r="AQ280" s="47">
        <v>100</v>
      </c>
      <c r="BJ280" s="86">
        <f t="shared" si="173"/>
        <v>100.00000000000001</v>
      </c>
    </row>
    <row r="281" spans="1:62" ht="15.75" thickBot="1">
      <c r="A281" s="5" t="s">
        <v>17</v>
      </c>
      <c r="B281" s="49">
        <f t="shared" si="152"/>
        <v>8.0076263107721637</v>
      </c>
      <c r="C281" s="49">
        <f t="shared" si="153"/>
        <v>8.8179218303145852</v>
      </c>
      <c r="D281" s="49">
        <f t="shared" si="154"/>
        <v>7.3403241182078167</v>
      </c>
      <c r="E281" s="49">
        <f t="shared" si="155"/>
        <v>6.7206863679694946</v>
      </c>
      <c r="F281" s="49">
        <f t="shared" si="156"/>
        <v>6.3870352716873215</v>
      </c>
      <c r="G281" s="49">
        <f t="shared" si="157"/>
        <v>7.86463298379409</v>
      </c>
      <c r="H281" s="49">
        <f t="shared" si="158"/>
        <v>5.6720686367969497</v>
      </c>
      <c r="I281" s="49">
        <f t="shared" si="159"/>
        <v>4.5757864632983791</v>
      </c>
      <c r="J281" s="49">
        <f t="shared" si="160"/>
        <v>4.4327931363203055</v>
      </c>
      <c r="K281" s="49">
        <f t="shared" si="161"/>
        <v>3.7654909437559581</v>
      </c>
      <c r="L281" s="49">
        <f t="shared" si="162"/>
        <v>3.956148713060057</v>
      </c>
      <c r="M281" s="49">
        <f t="shared" si="163"/>
        <v>4.3851286939942797</v>
      </c>
      <c r="N281" s="49">
        <f t="shared" si="164"/>
        <v>3.3365109628217349</v>
      </c>
      <c r="O281" s="49">
        <f t="shared" si="165"/>
        <v>3.6701620591039084</v>
      </c>
      <c r="P281" s="49">
        <f t="shared" si="166"/>
        <v>4.0038131553860818</v>
      </c>
      <c r="Q281" s="49">
        <f t="shared" si="167"/>
        <v>3.622497616777884</v>
      </c>
      <c r="R281" s="49">
        <f t="shared" si="168"/>
        <v>3.28884652049571</v>
      </c>
      <c r="S281" s="49">
        <f t="shared" si="169"/>
        <v>3.622497616777884</v>
      </c>
      <c r="T281" s="49">
        <f t="shared" si="170"/>
        <v>3.7178265014299336</v>
      </c>
      <c r="U281" s="49">
        <f t="shared" si="171"/>
        <v>2.8122020972354624</v>
      </c>
      <c r="V281" s="82">
        <f t="shared" si="172"/>
        <v>100</v>
      </c>
      <c r="W281" s="49"/>
      <c r="X281" s="49"/>
      <c r="Y281" s="277"/>
      <c r="AA281" s="5" t="s">
        <v>17</v>
      </c>
      <c r="AB281" s="13">
        <v>10.14</v>
      </c>
      <c r="AC281" s="11">
        <v>11.17</v>
      </c>
      <c r="AD281" s="13">
        <v>9.3000000000000007</v>
      </c>
      <c r="AE281" s="13">
        <v>8.51</v>
      </c>
      <c r="AF281" s="13">
        <v>8.09</v>
      </c>
      <c r="AG281" s="13">
        <v>9.9600000000000009</v>
      </c>
      <c r="AH281" s="13">
        <v>7.19</v>
      </c>
      <c r="AI281" s="13">
        <v>5.8</v>
      </c>
      <c r="AJ281" s="13">
        <v>5.62</v>
      </c>
      <c r="AK281" s="13">
        <v>4.7699999999999996</v>
      </c>
      <c r="AL281" s="13">
        <v>5.01</v>
      </c>
      <c r="AM281" s="13">
        <v>5.56</v>
      </c>
      <c r="AN281" s="12">
        <v>4.2300000000000004</v>
      </c>
      <c r="AO281" s="13">
        <v>4.6500000000000004</v>
      </c>
      <c r="AP281" s="13"/>
      <c r="AQ281" s="47">
        <v>100</v>
      </c>
      <c r="BJ281" s="86">
        <f t="shared" si="173"/>
        <v>99.999999999999972</v>
      </c>
    </row>
    <row r="282" spans="1:62" ht="15.75" thickBot="1">
      <c r="A282" s="5" t="s">
        <v>18</v>
      </c>
      <c r="B282" s="49">
        <f t="shared" si="152"/>
        <v>7.1844660194174752</v>
      </c>
      <c r="C282" s="49">
        <f t="shared" si="153"/>
        <v>5.825242718446602</v>
      </c>
      <c r="D282" s="49">
        <f t="shared" si="154"/>
        <v>8.1553398058252426</v>
      </c>
      <c r="E282" s="49">
        <f t="shared" si="155"/>
        <v>4.6601941747572813</v>
      </c>
      <c r="F282" s="49">
        <f t="shared" si="156"/>
        <v>5.6310679611650478</v>
      </c>
      <c r="G282" s="49">
        <f t="shared" si="157"/>
        <v>6.2135922330097086</v>
      </c>
      <c r="H282" s="49">
        <f t="shared" si="158"/>
        <v>3.8834951456310676</v>
      </c>
      <c r="I282" s="49">
        <f t="shared" si="159"/>
        <v>5.2427184466019421</v>
      </c>
      <c r="J282" s="49">
        <f t="shared" si="160"/>
        <v>4.0776699029126213</v>
      </c>
      <c r="K282" s="49">
        <f t="shared" si="161"/>
        <v>5.4368932038834954</v>
      </c>
      <c r="L282" s="49">
        <f t="shared" si="162"/>
        <v>3.6893203883495143</v>
      </c>
      <c r="M282" s="49">
        <f t="shared" si="163"/>
        <v>3.6893203883495143</v>
      </c>
      <c r="N282" s="49">
        <f t="shared" si="164"/>
        <v>5.0485436893203879</v>
      </c>
      <c r="O282" s="49">
        <f t="shared" si="165"/>
        <v>5.2427184466019421</v>
      </c>
      <c r="P282" s="49">
        <f t="shared" si="166"/>
        <v>4.2718446601941746</v>
      </c>
      <c r="Q282" s="49">
        <f t="shared" si="167"/>
        <v>3.3009708737864081</v>
      </c>
      <c r="R282" s="49">
        <f t="shared" si="168"/>
        <v>5.2427184466019421</v>
      </c>
      <c r="S282" s="49">
        <f t="shared" si="169"/>
        <v>2.912621359223301</v>
      </c>
      <c r="T282" s="49">
        <f t="shared" si="170"/>
        <v>5.4368932038834954</v>
      </c>
      <c r="U282" s="49">
        <f t="shared" si="171"/>
        <v>4.8543689320388346</v>
      </c>
      <c r="V282" s="82">
        <f t="shared" si="172"/>
        <v>100</v>
      </c>
      <c r="W282" s="49"/>
      <c r="X282" s="49"/>
      <c r="Y282" s="277"/>
      <c r="AA282" s="5" t="s">
        <v>18</v>
      </c>
      <c r="AB282" s="13">
        <v>9.7100000000000009</v>
      </c>
      <c r="AC282" s="13">
        <v>7.87</v>
      </c>
      <c r="AD282" s="11">
        <v>11.02</v>
      </c>
      <c r="AE282" s="13">
        <v>6.3</v>
      </c>
      <c r="AF282" s="13">
        <v>7.61</v>
      </c>
      <c r="AG282" s="13">
        <v>8.4</v>
      </c>
      <c r="AH282" s="13">
        <v>5.25</v>
      </c>
      <c r="AI282" s="13">
        <v>7.09</v>
      </c>
      <c r="AJ282" s="13">
        <v>5.51</v>
      </c>
      <c r="AK282" s="13">
        <v>7.35</v>
      </c>
      <c r="AL282" s="12">
        <v>4.99</v>
      </c>
      <c r="AM282" s="13">
        <v>4.99</v>
      </c>
      <c r="AN282" s="13">
        <v>6.82</v>
      </c>
      <c r="AO282" s="13">
        <v>7.09</v>
      </c>
      <c r="AP282" s="13"/>
      <c r="AQ282" s="47">
        <v>100</v>
      </c>
      <c r="BJ282" s="86">
        <f t="shared" si="173"/>
        <v>100</v>
      </c>
    </row>
    <row r="283" spans="1:62" ht="15.75" thickBot="1">
      <c r="A283" s="5" t="s">
        <v>19</v>
      </c>
      <c r="B283" s="49">
        <f t="shared" si="152"/>
        <v>6.2985179957657023</v>
      </c>
      <c r="C283" s="49">
        <f t="shared" si="153"/>
        <v>6.0162314749470713</v>
      </c>
      <c r="D283" s="49">
        <f t="shared" si="154"/>
        <v>6.8454481298517997</v>
      </c>
      <c r="E283" s="49">
        <f t="shared" si="155"/>
        <v>7.1983062808750891</v>
      </c>
      <c r="F283" s="49">
        <f t="shared" si="156"/>
        <v>6.4925899788285113</v>
      </c>
      <c r="G283" s="49">
        <f t="shared" si="157"/>
        <v>5.716302046577276</v>
      </c>
      <c r="H283" s="49">
        <f t="shared" si="158"/>
        <v>5.6457304163726185</v>
      </c>
      <c r="I283" s="49">
        <f t="shared" si="159"/>
        <v>5.8045165843330988</v>
      </c>
      <c r="J283" s="49">
        <f t="shared" si="160"/>
        <v>5.0811573747353567</v>
      </c>
      <c r="K283" s="49">
        <f t="shared" si="161"/>
        <v>4.4812985179957661</v>
      </c>
      <c r="L283" s="49">
        <f t="shared" si="162"/>
        <v>4.287226534932957</v>
      </c>
      <c r="M283" s="49">
        <f t="shared" si="163"/>
        <v>4.2695836273817926</v>
      </c>
      <c r="N283" s="49">
        <f t="shared" si="164"/>
        <v>4.8165137614678901</v>
      </c>
      <c r="O283" s="49">
        <f t="shared" si="165"/>
        <v>4.1107974594213132</v>
      </c>
      <c r="P283" s="49">
        <f t="shared" si="166"/>
        <v>4.146083274523642</v>
      </c>
      <c r="Q283" s="49">
        <f t="shared" si="167"/>
        <v>3.8461538461538463</v>
      </c>
      <c r="R283" s="49">
        <f t="shared" si="168"/>
        <v>4.2695836273817926</v>
      </c>
      <c r="S283" s="49">
        <f t="shared" si="169"/>
        <v>3.6344389555398733</v>
      </c>
      <c r="T283" s="49">
        <f t="shared" si="170"/>
        <v>3.9343683839096686</v>
      </c>
      <c r="U283" s="49">
        <f t="shared" si="171"/>
        <v>3.1051517290049402</v>
      </c>
      <c r="V283" s="82">
        <f t="shared" si="172"/>
        <v>100</v>
      </c>
      <c r="W283" s="49"/>
      <c r="X283" s="49"/>
      <c r="Y283" s="277"/>
      <c r="AA283" s="5" t="s">
        <v>19</v>
      </c>
      <c r="AB283" s="13">
        <v>8.17</v>
      </c>
      <c r="AC283" s="13">
        <v>7.81</v>
      </c>
      <c r="AD283" s="13">
        <v>8.8800000000000008</v>
      </c>
      <c r="AE283" s="11">
        <v>9.34</v>
      </c>
      <c r="AF283" s="13">
        <v>8.42</v>
      </c>
      <c r="AG283" s="13">
        <v>7.42</v>
      </c>
      <c r="AH283" s="13">
        <v>7.33</v>
      </c>
      <c r="AI283" s="13">
        <v>7.53</v>
      </c>
      <c r="AJ283" s="13">
        <v>6.59</v>
      </c>
      <c r="AK283" s="13">
        <v>5.82</v>
      </c>
      <c r="AL283" s="13">
        <v>5.56</v>
      </c>
      <c r="AM283" s="13">
        <v>5.54</v>
      </c>
      <c r="AN283" s="13">
        <v>6.25</v>
      </c>
      <c r="AO283" s="12">
        <v>5.33</v>
      </c>
      <c r="AP283" s="12"/>
      <c r="AQ283" s="47">
        <v>100</v>
      </c>
      <c r="BJ283" s="86">
        <f t="shared" si="173"/>
        <v>100.00000000000001</v>
      </c>
    </row>
    <row r="284" spans="1:62" ht="15.75" thickBot="1">
      <c r="A284" s="5" t="s">
        <v>20</v>
      </c>
      <c r="B284" s="49">
        <f t="shared" si="152"/>
        <v>7.4026598301554243</v>
      </c>
      <c r="C284" s="49">
        <f t="shared" si="153"/>
        <v>7.1783368049991987</v>
      </c>
      <c r="D284" s="49">
        <f t="shared" si="154"/>
        <v>7.1142445120974198</v>
      </c>
      <c r="E284" s="49">
        <f t="shared" si="155"/>
        <v>7.2904983175773115</v>
      </c>
      <c r="F284" s="49">
        <f t="shared" si="156"/>
        <v>6.8578753404903061</v>
      </c>
      <c r="G284" s="49">
        <f t="shared" si="157"/>
        <v>6.5534369492068576</v>
      </c>
      <c r="H284" s="49">
        <f t="shared" si="158"/>
        <v>5.8644448005127385</v>
      </c>
      <c r="I284" s="49">
        <f t="shared" si="159"/>
        <v>5.6561448485819579</v>
      </c>
      <c r="J284" s="49">
        <f t="shared" si="160"/>
        <v>4.8229450408588361</v>
      </c>
      <c r="K284" s="49">
        <f t="shared" si="161"/>
        <v>4.6787373818298352</v>
      </c>
      <c r="L284" s="49">
        <f t="shared" si="162"/>
        <v>4.3422528440954977</v>
      </c>
      <c r="M284" s="49">
        <f t="shared" si="163"/>
        <v>4.2781605511937189</v>
      </c>
      <c r="N284" s="49">
        <f t="shared" si="164"/>
        <v>3.5891684024995993</v>
      </c>
      <c r="O284" s="49">
        <f t="shared" si="165"/>
        <v>3.7013299150777121</v>
      </c>
      <c r="P284" s="49">
        <f t="shared" si="166"/>
        <v>3.7173529883031566</v>
      </c>
      <c r="Q284" s="49">
        <f t="shared" si="167"/>
        <v>4.0698605992629391</v>
      </c>
      <c r="R284" s="49">
        <f t="shared" si="168"/>
        <v>3.7814452812049351</v>
      </c>
      <c r="S284" s="49">
        <f t="shared" si="169"/>
        <v>3.2206377183143724</v>
      </c>
      <c r="T284" s="49">
        <f t="shared" si="170"/>
        <v>3.3167761576670403</v>
      </c>
      <c r="U284" s="49">
        <f t="shared" si="171"/>
        <v>2.5636917160711423</v>
      </c>
      <c r="V284" s="82">
        <f t="shared" si="172"/>
        <v>100</v>
      </c>
      <c r="W284" s="49"/>
      <c r="X284" s="49"/>
      <c r="Y284" s="277"/>
      <c r="AA284" s="5" t="s">
        <v>20</v>
      </c>
      <c r="AB284" s="11">
        <v>9.33</v>
      </c>
      <c r="AC284" s="13">
        <v>9.0500000000000007</v>
      </c>
      <c r="AD284" s="13">
        <v>8.9700000000000006</v>
      </c>
      <c r="AE284" s="13">
        <v>9.19</v>
      </c>
      <c r="AF284" s="13">
        <v>8.64</v>
      </c>
      <c r="AG284" s="13">
        <v>8.26</v>
      </c>
      <c r="AH284" s="13">
        <v>7.39</v>
      </c>
      <c r="AI284" s="13">
        <v>7.13</v>
      </c>
      <c r="AJ284" s="13">
        <v>6.08</v>
      </c>
      <c r="AK284" s="13">
        <v>5.9</v>
      </c>
      <c r="AL284" s="13">
        <v>5.47</v>
      </c>
      <c r="AM284" s="13">
        <v>5.39</v>
      </c>
      <c r="AN284" s="12">
        <v>4.5199999999999996</v>
      </c>
      <c r="AO284" s="13">
        <v>4.67</v>
      </c>
      <c r="AP284" s="13"/>
      <c r="AQ284" s="47">
        <v>100</v>
      </c>
      <c r="BJ284" s="86">
        <f t="shared" si="173"/>
        <v>100</v>
      </c>
    </row>
    <row r="285" spans="1:62" ht="15.75" thickBot="1">
      <c r="A285" s="5" t="s">
        <v>21</v>
      </c>
      <c r="B285" s="49">
        <f t="shared" si="152"/>
        <v>6.8604651162790704</v>
      </c>
      <c r="C285" s="49">
        <f t="shared" si="153"/>
        <v>8.0232558139534884</v>
      </c>
      <c r="D285" s="49">
        <f t="shared" si="154"/>
        <v>5.6976744186046515</v>
      </c>
      <c r="E285" s="49">
        <f t="shared" si="155"/>
        <v>4.6511627906976747</v>
      </c>
      <c r="F285" s="49">
        <f t="shared" si="156"/>
        <v>6.6279069767441854</v>
      </c>
      <c r="G285" s="49">
        <f t="shared" si="157"/>
        <v>6.8604651162790704</v>
      </c>
      <c r="H285" s="49">
        <f t="shared" si="158"/>
        <v>4.3023255813953494</v>
      </c>
      <c r="I285" s="49">
        <f t="shared" si="159"/>
        <v>4.0697674418604652</v>
      </c>
      <c r="J285" s="49">
        <f t="shared" si="160"/>
        <v>5.3488372093023253</v>
      </c>
      <c r="K285" s="49">
        <f t="shared" si="161"/>
        <v>5.5813953488372094</v>
      </c>
      <c r="L285" s="49">
        <f t="shared" si="162"/>
        <v>4.3023255813953494</v>
      </c>
      <c r="M285" s="49">
        <f t="shared" si="163"/>
        <v>5.9302325581395348</v>
      </c>
      <c r="N285" s="49">
        <f t="shared" si="164"/>
        <v>2.558139534883721</v>
      </c>
      <c r="O285" s="49">
        <f t="shared" si="165"/>
        <v>4.7674418604651168</v>
      </c>
      <c r="P285" s="49">
        <f t="shared" si="166"/>
        <v>5</v>
      </c>
      <c r="Q285" s="49">
        <f t="shared" si="167"/>
        <v>4.8837209302325579</v>
      </c>
      <c r="R285" s="49">
        <f t="shared" si="168"/>
        <v>3.8372093023255816</v>
      </c>
      <c r="S285" s="49">
        <f t="shared" si="169"/>
        <v>5.2325581395348841</v>
      </c>
      <c r="T285" s="49">
        <f t="shared" si="170"/>
        <v>3.3720930232558142</v>
      </c>
      <c r="U285" s="49">
        <f t="shared" si="171"/>
        <v>2.0930232558139537</v>
      </c>
      <c r="V285" s="82">
        <f t="shared" si="172"/>
        <v>100</v>
      </c>
      <c r="W285" s="49"/>
      <c r="X285" s="49"/>
      <c r="Y285" s="277"/>
      <c r="AA285" s="5" t="s">
        <v>21</v>
      </c>
      <c r="AB285" s="13">
        <v>9.08</v>
      </c>
      <c r="AC285" s="11">
        <v>10.62</v>
      </c>
      <c r="AD285" s="13">
        <v>7.54</v>
      </c>
      <c r="AE285" s="13">
        <v>6.15</v>
      </c>
      <c r="AF285" s="13">
        <v>8.77</v>
      </c>
      <c r="AG285" s="13">
        <v>9.08</v>
      </c>
      <c r="AH285" s="13">
        <v>5.69</v>
      </c>
      <c r="AI285" s="13">
        <v>5.38</v>
      </c>
      <c r="AJ285" s="13">
        <v>7.08</v>
      </c>
      <c r="AK285" s="13">
        <v>7.38</v>
      </c>
      <c r="AL285" s="13">
        <v>5.69</v>
      </c>
      <c r="AM285" s="13">
        <v>7.85</v>
      </c>
      <c r="AN285" s="12">
        <v>3.38</v>
      </c>
      <c r="AO285" s="13">
        <v>6.31</v>
      </c>
      <c r="AP285" s="13"/>
      <c r="AQ285" s="47">
        <v>100</v>
      </c>
      <c r="BJ285" s="86">
        <f t="shared" si="173"/>
        <v>100</v>
      </c>
    </row>
    <row r="286" spans="1:62" ht="15.75" thickBot="1">
      <c r="A286" s="5" t="s">
        <v>22</v>
      </c>
      <c r="B286" s="49">
        <f t="shared" si="152"/>
        <v>6.7869752844252647</v>
      </c>
      <c r="C286" s="49">
        <f t="shared" si="153"/>
        <v>6.5908199293840717</v>
      </c>
      <c r="D286" s="49">
        <f t="shared" si="154"/>
        <v>5.9238917222440168</v>
      </c>
      <c r="E286" s="49">
        <f t="shared" si="155"/>
        <v>6.2377402903099251</v>
      </c>
      <c r="F286" s="49">
        <f t="shared" si="156"/>
        <v>6.3946645743428805</v>
      </c>
      <c r="G286" s="49">
        <f t="shared" si="157"/>
        <v>7.2577481365241265</v>
      </c>
      <c r="H286" s="49">
        <f t="shared" si="158"/>
        <v>5.0215770890545315</v>
      </c>
      <c r="I286" s="49">
        <f t="shared" si="159"/>
        <v>4.7077285209886233</v>
      </c>
      <c r="J286" s="49">
        <f t="shared" si="160"/>
        <v>5.2961945861122013</v>
      </c>
      <c r="K286" s="49">
        <f t="shared" si="161"/>
        <v>5.4138877991369165</v>
      </c>
      <c r="L286" s="49">
        <f t="shared" si="162"/>
        <v>4.0800313848568068</v>
      </c>
      <c r="M286" s="49">
        <f t="shared" si="163"/>
        <v>4.8254217340133385</v>
      </c>
      <c r="N286" s="49">
        <f t="shared" si="164"/>
        <v>3.8446449588073759</v>
      </c>
      <c r="O286" s="49">
        <f t="shared" si="165"/>
        <v>3.9623381718320907</v>
      </c>
      <c r="P286" s="49">
        <f t="shared" si="166"/>
        <v>3.6877206747744218</v>
      </c>
      <c r="Q286" s="49">
        <f t="shared" si="167"/>
        <v>4.5900353079639071</v>
      </c>
      <c r="R286" s="49">
        <f t="shared" si="168"/>
        <v>3.9231071008238527</v>
      </c>
      <c r="S286" s="49">
        <f t="shared" si="169"/>
        <v>4.9823460180462931</v>
      </c>
      <c r="T286" s="49">
        <f t="shared" si="170"/>
        <v>4.0800313848568068</v>
      </c>
      <c r="U286" s="49">
        <f t="shared" si="171"/>
        <v>2.39309533150255</v>
      </c>
      <c r="V286" s="82">
        <f t="shared" si="172"/>
        <v>100</v>
      </c>
      <c r="W286" s="49"/>
      <c r="X286" s="49"/>
      <c r="Y286" s="277"/>
      <c r="AA286" s="5" t="s">
        <v>22</v>
      </c>
      <c r="AB286" s="13">
        <v>8.89</v>
      </c>
      <c r="AC286" s="13">
        <v>8.6300000000000008</v>
      </c>
      <c r="AD286" s="13">
        <v>7.76</v>
      </c>
      <c r="AE286" s="13">
        <v>8.17</v>
      </c>
      <c r="AF286" s="13">
        <v>8.3800000000000008</v>
      </c>
      <c r="AG286" s="11">
        <v>9.51</v>
      </c>
      <c r="AH286" s="13">
        <v>6.58</v>
      </c>
      <c r="AI286" s="13">
        <v>6.17</v>
      </c>
      <c r="AJ286" s="13">
        <v>6.94</v>
      </c>
      <c r="AK286" s="13">
        <v>7.09</v>
      </c>
      <c r="AL286" s="13">
        <v>5.34</v>
      </c>
      <c r="AM286" s="13">
        <v>6.32</v>
      </c>
      <c r="AN286" s="12">
        <v>5.04</v>
      </c>
      <c r="AO286" s="13">
        <v>5.19</v>
      </c>
      <c r="AP286" s="13"/>
      <c r="AQ286" s="47">
        <v>100</v>
      </c>
      <c r="BJ286" s="86">
        <f t="shared" si="173"/>
        <v>100</v>
      </c>
    </row>
    <row r="287" spans="1:62" ht="15.75" thickBot="1">
      <c r="A287" s="5" t="s">
        <v>23</v>
      </c>
      <c r="B287" s="49">
        <f t="shared" si="152"/>
        <v>6.3357056066655097</v>
      </c>
      <c r="C287" s="49">
        <f t="shared" si="153"/>
        <v>6.7870161430307236</v>
      </c>
      <c r="D287" s="49">
        <f t="shared" si="154"/>
        <v>6.0753341433778854</v>
      </c>
      <c r="E287" s="49">
        <f t="shared" si="155"/>
        <v>6.5787189724006252</v>
      </c>
      <c r="F287" s="49">
        <f t="shared" si="156"/>
        <v>6.943239021003297</v>
      </c>
      <c r="G287" s="49">
        <f t="shared" si="157"/>
        <v>6.6481513626106574</v>
      </c>
      <c r="H287" s="49">
        <f t="shared" si="158"/>
        <v>6.1794827286929355</v>
      </c>
      <c r="I287" s="49">
        <f t="shared" si="159"/>
        <v>6.3183475091130008</v>
      </c>
      <c r="J287" s="49">
        <f t="shared" si="160"/>
        <v>5.6413817045651804</v>
      </c>
      <c r="K287" s="49">
        <f t="shared" si="161"/>
        <v>4.8429092171498</v>
      </c>
      <c r="L287" s="49">
        <f t="shared" si="162"/>
        <v>4.7040444367297347</v>
      </c>
      <c r="M287" s="49">
        <f t="shared" si="163"/>
        <v>3.9750043395243879</v>
      </c>
      <c r="N287" s="49">
        <f t="shared" si="164"/>
        <v>4.4089567783370942</v>
      </c>
      <c r="O287" s="49">
        <f t="shared" si="165"/>
        <v>3.6278423884742237</v>
      </c>
      <c r="P287" s="49">
        <f t="shared" si="166"/>
        <v>3.9055719493143548</v>
      </c>
      <c r="Q287" s="49">
        <f t="shared" si="167"/>
        <v>3.3327547300815832</v>
      </c>
      <c r="R287" s="49">
        <f t="shared" si="168"/>
        <v>3.6104842909217152</v>
      </c>
      <c r="S287" s="49">
        <f t="shared" si="169"/>
        <v>3.6452004860267313</v>
      </c>
      <c r="T287" s="49">
        <f t="shared" si="170"/>
        <v>3.6452004860267313</v>
      </c>
      <c r="U287" s="49">
        <f t="shared" si="171"/>
        <v>2.7946537059538272</v>
      </c>
      <c r="V287" s="82">
        <f t="shared" si="172"/>
        <v>100</v>
      </c>
      <c r="W287" s="49"/>
      <c r="X287" s="49"/>
      <c r="Y287" s="277"/>
      <c r="AA287" s="5" t="s">
        <v>23</v>
      </c>
      <c r="AB287" s="13">
        <v>8.01</v>
      </c>
      <c r="AC287" s="13">
        <v>8.58</v>
      </c>
      <c r="AD287" s="13">
        <v>7.68</v>
      </c>
      <c r="AE287" s="13">
        <v>8.32</v>
      </c>
      <c r="AF287" s="11">
        <v>8.7799999999999994</v>
      </c>
      <c r="AG287" s="13">
        <v>8.41</v>
      </c>
      <c r="AH287" s="13">
        <v>7.82</v>
      </c>
      <c r="AI287" s="13">
        <v>7.99</v>
      </c>
      <c r="AJ287" s="13">
        <v>7.14</v>
      </c>
      <c r="AK287" s="13">
        <v>6.13</v>
      </c>
      <c r="AL287" s="13">
        <v>5.95</v>
      </c>
      <c r="AM287" s="13">
        <v>5.03</v>
      </c>
      <c r="AN287" s="13">
        <v>5.58</v>
      </c>
      <c r="AO287" s="12">
        <v>4.59</v>
      </c>
      <c r="AP287" s="12"/>
      <c r="AQ287" s="47">
        <v>100</v>
      </c>
      <c r="BJ287" s="86">
        <f t="shared" si="173"/>
        <v>100.00000000000003</v>
      </c>
    </row>
    <row r="288" spans="1:62" ht="15.75" thickBot="1">
      <c r="A288" s="5" t="s">
        <v>24</v>
      </c>
      <c r="B288" s="49">
        <f t="shared" si="152"/>
        <v>8.1916537867078816</v>
      </c>
      <c r="C288" s="49">
        <f t="shared" si="153"/>
        <v>7.5734157650695524</v>
      </c>
      <c r="D288" s="49">
        <f t="shared" si="154"/>
        <v>6.6846986089644513</v>
      </c>
      <c r="E288" s="49">
        <f t="shared" si="155"/>
        <v>6.4142194744976813</v>
      </c>
      <c r="F288" s="49">
        <f t="shared" si="156"/>
        <v>6.4142194744976813</v>
      </c>
      <c r="G288" s="49">
        <f t="shared" si="157"/>
        <v>6.9551777434312205</v>
      </c>
      <c r="H288" s="49">
        <f t="shared" si="158"/>
        <v>5.7959814528593512</v>
      </c>
      <c r="I288" s="49">
        <f t="shared" si="159"/>
        <v>4.8299845440494593</v>
      </c>
      <c r="J288" s="49">
        <f t="shared" si="160"/>
        <v>4.6754250386398768</v>
      </c>
      <c r="K288" s="49">
        <f t="shared" si="161"/>
        <v>4.0958268933539408</v>
      </c>
      <c r="L288" s="49">
        <f t="shared" si="162"/>
        <v>3.863987635239567</v>
      </c>
      <c r="M288" s="49">
        <f t="shared" si="163"/>
        <v>3.6707882534775886</v>
      </c>
      <c r="N288" s="49">
        <f t="shared" si="164"/>
        <v>4.7527047913446676</v>
      </c>
      <c r="O288" s="49">
        <f t="shared" si="165"/>
        <v>3.7867078825347762</v>
      </c>
      <c r="P288" s="49">
        <f t="shared" si="166"/>
        <v>4.2503863987635242</v>
      </c>
      <c r="Q288" s="49">
        <f t="shared" si="167"/>
        <v>4.0958268933539408</v>
      </c>
      <c r="R288" s="49">
        <f t="shared" si="168"/>
        <v>3.4775888717156103</v>
      </c>
      <c r="S288" s="49">
        <f t="shared" si="169"/>
        <v>4.0571870170015458</v>
      </c>
      <c r="T288" s="49">
        <f t="shared" si="170"/>
        <v>2.7434312210200931</v>
      </c>
      <c r="U288" s="49">
        <f t="shared" si="171"/>
        <v>3.6707882534775886</v>
      </c>
      <c r="V288" s="82">
        <f t="shared" si="172"/>
        <v>100</v>
      </c>
      <c r="W288" s="49"/>
      <c r="X288" s="49"/>
      <c r="Y288" s="277"/>
      <c r="AA288" s="5" t="s">
        <v>24</v>
      </c>
      <c r="AB288" s="11">
        <v>10.54</v>
      </c>
      <c r="AC288" s="13">
        <v>9.75</v>
      </c>
      <c r="AD288" s="13">
        <v>8.6</v>
      </c>
      <c r="AE288" s="13">
        <v>8.25</v>
      </c>
      <c r="AF288" s="13">
        <v>8.25</v>
      </c>
      <c r="AG288" s="13">
        <v>8.9499999999999993</v>
      </c>
      <c r="AH288" s="13">
        <v>7.46</v>
      </c>
      <c r="AI288" s="13">
        <v>6.22</v>
      </c>
      <c r="AJ288" s="13">
        <v>6.02</v>
      </c>
      <c r="AK288" s="13">
        <v>5.27</v>
      </c>
      <c r="AL288" s="13">
        <v>4.97</v>
      </c>
      <c r="AM288" s="12">
        <v>4.72</v>
      </c>
      <c r="AN288" s="13">
        <v>6.12</v>
      </c>
      <c r="AO288" s="13">
        <v>4.87</v>
      </c>
      <c r="AP288" s="13"/>
      <c r="AQ288" s="47">
        <v>100</v>
      </c>
      <c r="BJ288" s="86">
        <f t="shared" si="173"/>
        <v>99.999999999999986</v>
      </c>
    </row>
    <row r="289" spans="1:62" ht="28.9" customHeight="1" thickBot="1">
      <c r="A289" s="17" t="s">
        <v>25</v>
      </c>
      <c r="B289" s="49">
        <f t="shared" si="152"/>
        <v>6.9748858447488589</v>
      </c>
      <c r="C289" s="49">
        <f t="shared" si="153"/>
        <v>6.955859969558599</v>
      </c>
      <c r="D289" s="49">
        <f t="shared" si="154"/>
        <v>6.6628614916286146</v>
      </c>
      <c r="E289" s="49">
        <f t="shared" si="155"/>
        <v>6.7427701674277012</v>
      </c>
      <c r="F289" s="49">
        <f t="shared" si="156"/>
        <v>6.6400304414003051</v>
      </c>
      <c r="G289" s="49">
        <f t="shared" si="157"/>
        <v>6.6095890410958908</v>
      </c>
      <c r="H289" s="49">
        <f t="shared" si="158"/>
        <v>5.692541856925418</v>
      </c>
      <c r="I289" s="49">
        <f t="shared" si="159"/>
        <v>5.5136986301369868</v>
      </c>
      <c r="J289" s="49">
        <f t="shared" si="160"/>
        <v>5.0608828006088276</v>
      </c>
      <c r="K289" s="49">
        <f t="shared" si="161"/>
        <v>4.6575342465753424</v>
      </c>
      <c r="L289" s="49">
        <f t="shared" si="162"/>
        <v>4.2922374429223744</v>
      </c>
      <c r="M289" s="49">
        <f t="shared" si="163"/>
        <v>4.2541856925418573</v>
      </c>
      <c r="N289" s="49">
        <f t="shared" si="164"/>
        <v>4.147640791476408</v>
      </c>
      <c r="O289" s="49">
        <f t="shared" si="165"/>
        <v>3.8698630136986303</v>
      </c>
      <c r="P289" s="49">
        <f t="shared" si="166"/>
        <v>3.9764079147640787</v>
      </c>
      <c r="Q289" s="49">
        <f t="shared" si="167"/>
        <v>3.8888888888888888</v>
      </c>
      <c r="R289" s="49">
        <f t="shared" si="168"/>
        <v>3.8242009132420089</v>
      </c>
      <c r="S289" s="49">
        <f t="shared" si="169"/>
        <v>3.7480974124809738</v>
      </c>
      <c r="T289" s="49">
        <f t="shared" si="170"/>
        <v>3.6149162861491626</v>
      </c>
      <c r="U289" s="49">
        <f t="shared" si="171"/>
        <v>2.8729071537290714</v>
      </c>
      <c r="V289" s="82">
        <f t="shared" si="172"/>
        <v>100</v>
      </c>
      <c r="W289" s="49"/>
      <c r="X289" s="49"/>
      <c r="Y289" s="277"/>
      <c r="AA289" s="17" t="s">
        <v>25</v>
      </c>
      <c r="AB289" s="22">
        <v>8.93</v>
      </c>
      <c r="AC289" s="21">
        <v>8.91</v>
      </c>
      <c r="AD289" s="21">
        <v>8.5299999999999994</v>
      </c>
      <c r="AE289" s="21">
        <v>8.64</v>
      </c>
      <c r="AF289" s="21">
        <v>8.5</v>
      </c>
      <c r="AG289" s="21">
        <v>8.4700000000000006</v>
      </c>
      <c r="AH289" s="21">
        <v>7.29</v>
      </c>
      <c r="AI289" s="21">
        <v>7.06</v>
      </c>
      <c r="AJ289" s="21">
        <v>6.48</v>
      </c>
      <c r="AK289" s="21">
        <v>5.97</v>
      </c>
      <c r="AL289" s="21">
        <v>5.5</v>
      </c>
      <c r="AM289" s="21">
        <v>5.45</v>
      </c>
      <c r="AN289" s="21">
        <v>5.31</v>
      </c>
      <c r="AO289" s="24">
        <v>4.96</v>
      </c>
      <c r="AP289" s="24"/>
      <c r="AQ289" s="47">
        <v>100</v>
      </c>
      <c r="BJ289" s="86">
        <f t="shared" si="173"/>
        <v>100</v>
      </c>
    </row>
    <row r="290" spans="1:62" ht="15.75" thickBot="1">
      <c r="A290" s="19" t="s">
        <v>26</v>
      </c>
      <c r="B290" s="49">
        <f t="shared" si="152"/>
        <v>7.8978708248466836</v>
      </c>
      <c r="C290" s="49">
        <f t="shared" si="153"/>
        <v>7.768762451723485</v>
      </c>
      <c r="D290" s="49">
        <f t="shared" si="154"/>
        <v>7.3046401104099186</v>
      </c>
      <c r="E290" s="49">
        <f t="shared" si="155"/>
        <v>6.81380569189845</v>
      </c>
      <c r="F290" s="49">
        <f t="shared" si="156"/>
        <v>6.4754527140583438</v>
      </c>
      <c r="G290" s="49">
        <f t="shared" si="157"/>
        <v>6.3096152347880281</v>
      </c>
      <c r="H290" s="49">
        <f t="shared" si="158"/>
        <v>5.7108195042683674</v>
      </c>
      <c r="I290" s="49">
        <f t="shared" si="159"/>
        <v>5.2656182176366491</v>
      </c>
      <c r="J290" s="49">
        <f t="shared" si="160"/>
        <v>4.7157946286464769</v>
      </c>
      <c r="K290" s="49">
        <f t="shared" si="161"/>
        <v>4.5788952330072235</v>
      </c>
      <c r="L290" s="49">
        <f t="shared" si="162"/>
        <v>4.2961924159960825</v>
      </c>
      <c r="M290" s="49">
        <f t="shared" si="163"/>
        <v>4.1771010718220971</v>
      </c>
      <c r="N290" s="49">
        <f t="shared" si="164"/>
        <v>3.7853239395861853</v>
      </c>
      <c r="O290" s="49">
        <f t="shared" si="165"/>
        <v>3.7630638752545993</v>
      </c>
      <c r="P290" s="49">
        <f t="shared" si="166"/>
        <v>3.8153750264338266</v>
      </c>
      <c r="Q290" s="49">
        <f t="shared" si="167"/>
        <v>3.6539895600298284</v>
      </c>
      <c r="R290" s="49">
        <f t="shared" si="168"/>
        <v>3.7597248656048619</v>
      </c>
      <c r="S290" s="49">
        <f t="shared" si="169"/>
        <v>3.7107527240753724</v>
      </c>
      <c r="T290" s="49">
        <f t="shared" si="170"/>
        <v>3.5315592062061056</v>
      </c>
      <c r="U290" s="49">
        <f t="shared" si="171"/>
        <v>2.6656427037074137</v>
      </c>
      <c r="V290" s="48">
        <f t="shared" si="172"/>
        <v>100</v>
      </c>
      <c r="W290" s="49"/>
      <c r="X290" s="49"/>
      <c r="Y290" s="277"/>
      <c r="AA290" s="19" t="s">
        <v>26</v>
      </c>
      <c r="AB290" s="22">
        <v>10.01</v>
      </c>
      <c r="AC290" s="21">
        <v>9.85</v>
      </c>
      <c r="AD290" s="21">
        <v>9.26</v>
      </c>
      <c r="AE290" s="21">
        <v>8.64</v>
      </c>
      <c r="AF290" s="21">
        <v>8.2100000000000009</v>
      </c>
      <c r="AG290" s="21">
        <v>8</v>
      </c>
      <c r="AH290" s="21">
        <v>7.24</v>
      </c>
      <c r="AI290" s="21">
        <v>6.68</v>
      </c>
      <c r="AJ290" s="21">
        <v>5.98</v>
      </c>
      <c r="AK290" s="21">
        <v>5.81</v>
      </c>
      <c r="AL290" s="21">
        <v>5.45</v>
      </c>
      <c r="AM290" s="21">
        <v>5.3</v>
      </c>
      <c r="AN290" s="21">
        <v>4.8</v>
      </c>
      <c r="AO290" s="24">
        <v>4.7699999999999996</v>
      </c>
      <c r="AP290" s="24"/>
      <c r="AQ290" s="48">
        <v>100</v>
      </c>
      <c r="BJ290" s="86">
        <f t="shared" si="173"/>
        <v>100.00000000000003</v>
      </c>
    </row>
    <row r="291" spans="1:62">
      <c r="V291" s="149"/>
    </row>
    <row r="292" spans="1:62" ht="15.75">
      <c r="A292" s="2"/>
    </row>
    <row r="293" spans="1:62" ht="16.5" thickBot="1">
      <c r="A293" s="297" t="s">
        <v>28</v>
      </c>
      <c r="B293" s="297"/>
      <c r="C293" s="297"/>
      <c r="D293" s="297"/>
      <c r="E293" s="297"/>
      <c r="F293" s="297"/>
      <c r="G293" s="297"/>
      <c r="H293" s="297"/>
      <c r="I293" s="297"/>
      <c r="J293" s="297"/>
      <c r="K293" s="297"/>
      <c r="L293" s="297"/>
      <c r="M293" s="297"/>
      <c r="N293" s="297"/>
      <c r="O293" s="297"/>
      <c r="P293" s="297"/>
      <c r="Q293" s="297"/>
      <c r="R293" s="155"/>
      <c r="S293" s="155"/>
      <c r="T293" s="155"/>
      <c r="U293" s="155"/>
      <c r="V293" s="155"/>
      <c r="W293" s="155"/>
      <c r="X293" s="155"/>
      <c r="Y293" s="155"/>
    </row>
    <row r="294" spans="1:62" ht="15.75" thickBot="1">
      <c r="A294" s="3" t="s">
        <v>1</v>
      </c>
      <c r="B294" s="4">
        <v>2001</v>
      </c>
      <c r="C294" s="4">
        <v>2002</v>
      </c>
      <c r="D294" s="4">
        <v>2003</v>
      </c>
      <c r="E294" s="4">
        <v>2004</v>
      </c>
      <c r="F294" s="4">
        <v>2005</v>
      </c>
      <c r="G294" s="4">
        <v>2006</v>
      </c>
      <c r="H294" s="4">
        <v>2007</v>
      </c>
      <c r="I294" s="4">
        <v>2008</v>
      </c>
      <c r="J294" s="4">
        <v>2009</v>
      </c>
      <c r="K294" s="4">
        <v>2010</v>
      </c>
      <c r="L294" s="4">
        <v>2011</v>
      </c>
      <c r="M294" s="4">
        <v>2012</v>
      </c>
      <c r="N294" s="4">
        <v>2013</v>
      </c>
      <c r="O294" s="4">
        <v>2014</v>
      </c>
      <c r="P294" s="4">
        <v>2015</v>
      </c>
      <c r="Q294" s="4">
        <v>2016</v>
      </c>
      <c r="R294" s="154">
        <v>2017</v>
      </c>
      <c r="S294" s="154">
        <v>2018</v>
      </c>
      <c r="T294" s="154">
        <v>2019</v>
      </c>
      <c r="U294" s="154">
        <v>2020</v>
      </c>
      <c r="V294" s="154" t="s">
        <v>208</v>
      </c>
      <c r="W294" s="154"/>
      <c r="X294" s="154"/>
      <c r="Y294" s="264"/>
    </row>
    <row r="295" spans="1:62" ht="15.75" thickBot="1">
      <c r="A295" s="5" t="s">
        <v>3</v>
      </c>
      <c r="B295" s="84">
        <v>7.93</v>
      </c>
      <c r="C295" s="84">
        <v>8.4700000000000006</v>
      </c>
      <c r="D295" s="84">
        <v>8.67</v>
      </c>
      <c r="E295" s="84">
        <v>8.09</v>
      </c>
      <c r="F295" s="84">
        <v>7.79</v>
      </c>
      <c r="G295" s="84">
        <v>7.13</v>
      </c>
      <c r="H295" s="84">
        <v>7.64</v>
      </c>
      <c r="I295" s="84">
        <v>7.02</v>
      </c>
      <c r="J295" s="84">
        <v>7.48</v>
      </c>
      <c r="K295" s="84">
        <v>7.95</v>
      </c>
      <c r="L295" s="84">
        <v>8.2899999999999991</v>
      </c>
      <c r="M295" s="84">
        <v>7.62</v>
      </c>
      <c r="N295" s="84">
        <v>7.62</v>
      </c>
      <c r="O295" s="84">
        <v>7.84</v>
      </c>
      <c r="P295" s="84">
        <f>P237/$P$260*100</f>
        <v>7.1761960326721121</v>
      </c>
      <c r="Q295" s="84">
        <f>Q237/$Q$260*100</f>
        <v>7.5236064575083761</v>
      </c>
      <c r="R295" s="84">
        <f t="shared" ref="R295:R302" si="174">R237/$R$260*100</f>
        <v>8.2593250444049726</v>
      </c>
      <c r="S295" s="84">
        <f t="shared" ref="S295:S302" si="175">S237/$S$260*100</f>
        <v>7.528494301139772</v>
      </c>
      <c r="T295" s="84">
        <f t="shared" ref="T295:T302" si="176">T237/$T$260*100</f>
        <v>7.3116924046643552</v>
      </c>
      <c r="U295" s="84">
        <f t="shared" ref="U295:U302" si="177">U237/$U$260*100</f>
        <v>7.599164926931107</v>
      </c>
      <c r="V295" s="84">
        <f t="shared" ref="V295:V317" si="178">V237/$V$260*100</f>
        <v>7.8021525482208638</v>
      </c>
      <c r="W295" s="84"/>
      <c r="X295" s="84"/>
      <c r="Y295" s="275"/>
    </row>
    <row r="296" spans="1:62" ht="15.75" thickBot="1">
      <c r="A296" s="5" t="s">
        <v>4</v>
      </c>
      <c r="B296" s="84">
        <v>0.23</v>
      </c>
      <c r="C296" s="84">
        <v>0.3</v>
      </c>
      <c r="D296" s="84">
        <v>0.24</v>
      </c>
      <c r="E296" s="84">
        <v>0.28000000000000003</v>
      </c>
      <c r="F296" s="84">
        <v>0.22</v>
      </c>
      <c r="G296" s="84">
        <v>0.11</v>
      </c>
      <c r="H296" s="84">
        <v>0.19</v>
      </c>
      <c r="I296" s="84">
        <v>0.21</v>
      </c>
      <c r="J296" s="84">
        <v>0.19</v>
      </c>
      <c r="K296" s="84">
        <v>0.27</v>
      </c>
      <c r="L296" s="84">
        <v>0.23</v>
      </c>
      <c r="M296" s="84">
        <v>0.28999999999999998</v>
      </c>
      <c r="N296" s="84">
        <v>0.21</v>
      </c>
      <c r="O296" s="84">
        <v>0.38</v>
      </c>
      <c r="P296" s="84">
        <f t="shared" ref="P296:P318" si="179">P238/$P$260*100</f>
        <v>0.20420070011668612</v>
      </c>
      <c r="Q296" s="84">
        <f t="shared" ref="Q296:Q316" si="180">Q238/$Q$260*100</f>
        <v>9.1379835516296068E-2</v>
      </c>
      <c r="R296" s="84">
        <f t="shared" si="174"/>
        <v>0.2368265245707519</v>
      </c>
      <c r="S296" s="84">
        <f t="shared" si="175"/>
        <v>0.35992801439712058</v>
      </c>
      <c r="T296" s="84">
        <f t="shared" si="176"/>
        <v>0.12606366214938544</v>
      </c>
      <c r="U296" s="84">
        <f t="shared" si="177"/>
        <v>0</v>
      </c>
      <c r="V296" s="84">
        <f t="shared" si="178"/>
        <v>0.22482664974901775</v>
      </c>
      <c r="W296" s="84"/>
      <c r="X296" s="84"/>
      <c r="Y296" s="275"/>
    </row>
    <row r="297" spans="1:62" ht="15.75" thickBot="1">
      <c r="A297" s="5" t="s">
        <v>5</v>
      </c>
      <c r="B297" s="84">
        <v>15.12</v>
      </c>
      <c r="C297" s="84">
        <v>14.91</v>
      </c>
      <c r="D297" s="84">
        <v>14.89</v>
      </c>
      <c r="E297" s="84">
        <v>14.1</v>
      </c>
      <c r="F297" s="84">
        <v>14.11</v>
      </c>
      <c r="G297" s="84">
        <v>15.47</v>
      </c>
      <c r="H297" s="84">
        <v>15.08</v>
      </c>
      <c r="I297" s="84">
        <v>14.37</v>
      </c>
      <c r="J297" s="84">
        <v>14.23</v>
      </c>
      <c r="K297" s="84">
        <v>13.73</v>
      </c>
      <c r="L297" s="84">
        <v>13.78</v>
      </c>
      <c r="M297" s="84">
        <v>14.63</v>
      </c>
      <c r="N297" s="84">
        <v>12.88</v>
      </c>
      <c r="O297" s="84">
        <v>13.25</v>
      </c>
      <c r="P297" s="84">
        <f t="shared" si="179"/>
        <v>13.943990665110853</v>
      </c>
      <c r="Q297" s="84">
        <f t="shared" si="180"/>
        <v>13.219616204690832</v>
      </c>
      <c r="R297" s="84">
        <f t="shared" si="174"/>
        <v>12.522202486678507</v>
      </c>
      <c r="S297" s="84">
        <f t="shared" si="175"/>
        <v>14.487102579484104</v>
      </c>
      <c r="T297" s="84">
        <f t="shared" si="176"/>
        <v>13.803971005357706</v>
      </c>
      <c r="U297" s="84">
        <f t="shared" si="177"/>
        <v>13.235908141962421</v>
      </c>
      <c r="V297" s="84">
        <f t="shared" si="178"/>
        <v>14.262023217247096</v>
      </c>
      <c r="W297" s="84"/>
      <c r="X297" s="84"/>
      <c r="Y297" s="275"/>
    </row>
    <row r="298" spans="1:62" ht="15.75" thickBot="1">
      <c r="A298" s="5" t="s">
        <v>6</v>
      </c>
      <c r="B298" s="84">
        <v>2.09</v>
      </c>
      <c r="C298" s="84">
        <v>1.81</v>
      </c>
      <c r="D298" s="84">
        <v>1.98</v>
      </c>
      <c r="E298" s="84">
        <v>2.0299999999999998</v>
      </c>
      <c r="F298" s="84">
        <v>2.0099999999999998</v>
      </c>
      <c r="G298" s="84">
        <v>1.66</v>
      </c>
      <c r="H298" s="84">
        <v>1.7</v>
      </c>
      <c r="I298" s="84">
        <v>1.54</v>
      </c>
      <c r="J298" s="84">
        <v>1.42</v>
      </c>
      <c r="K298" s="84">
        <v>1.43</v>
      </c>
      <c r="L298" s="84">
        <v>1.5</v>
      </c>
      <c r="M298" s="84">
        <v>1.95</v>
      </c>
      <c r="N298" s="84">
        <v>1.73</v>
      </c>
      <c r="O298" s="84">
        <v>1.77</v>
      </c>
      <c r="P298" s="84">
        <f t="shared" si="179"/>
        <v>2.2753792298716453</v>
      </c>
      <c r="Q298" s="84">
        <f t="shared" si="180"/>
        <v>2.1321961620469083</v>
      </c>
      <c r="R298" s="84">
        <f t="shared" si="174"/>
        <v>1.7465956187092953</v>
      </c>
      <c r="S298" s="84">
        <f t="shared" si="175"/>
        <v>1.8896220755848829</v>
      </c>
      <c r="T298" s="84">
        <f t="shared" si="176"/>
        <v>2.2376300031515917</v>
      </c>
      <c r="U298" s="84">
        <f t="shared" si="177"/>
        <v>2.3382045929018789</v>
      </c>
      <c r="V298" s="84">
        <f t="shared" si="178"/>
        <v>1.8531503556045277</v>
      </c>
      <c r="W298" s="84"/>
      <c r="X298" s="84"/>
      <c r="Y298" s="275"/>
    </row>
    <row r="299" spans="1:62" ht="15.75" thickBot="1">
      <c r="A299" s="5" t="s">
        <v>7</v>
      </c>
      <c r="B299" s="84">
        <v>9.77</v>
      </c>
      <c r="C299" s="84">
        <v>9.31</v>
      </c>
      <c r="D299" s="84">
        <v>10.83</v>
      </c>
      <c r="E299" s="84">
        <v>9.0500000000000007</v>
      </c>
      <c r="F299" s="84">
        <v>9.5399999999999991</v>
      </c>
      <c r="G299" s="84">
        <v>9.75</v>
      </c>
      <c r="H299" s="84">
        <v>10.49</v>
      </c>
      <c r="I299" s="84">
        <v>9.68</v>
      </c>
      <c r="J299" s="84">
        <v>8</v>
      </c>
      <c r="K299" s="84">
        <v>9.6300000000000008</v>
      </c>
      <c r="L299" s="84">
        <v>9.56</v>
      </c>
      <c r="M299" s="84">
        <v>10.02</v>
      </c>
      <c r="N299" s="84">
        <v>8.7899999999999991</v>
      </c>
      <c r="O299" s="84">
        <v>9.61</v>
      </c>
      <c r="P299" s="84">
        <f t="shared" si="179"/>
        <v>9.189031505250874</v>
      </c>
      <c r="Q299" s="84">
        <f t="shared" si="180"/>
        <v>10.478221139201951</v>
      </c>
      <c r="R299" s="84">
        <f t="shared" si="174"/>
        <v>8.9105979869745422</v>
      </c>
      <c r="S299" s="84">
        <f t="shared" si="175"/>
        <v>9.3281343731253763</v>
      </c>
      <c r="T299" s="84">
        <f t="shared" si="176"/>
        <v>10.589347620548377</v>
      </c>
      <c r="U299" s="84">
        <f t="shared" si="177"/>
        <v>9.5615866388308977</v>
      </c>
      <c r="V299" s="84">
        <f t="shared" si="178"/>
        <v>9.6297038298440683</v>
      </c>
      <c r="W299" s="84"/>
      <c r="X299" s="84"/>
      <c r="Y299" s="275"/>
    </row>
    <row r="300" spans="1:62" ht="15.75" thickBot="1">
      <c r="A300" s="5" t="s">
        <v>8</v>
      </c>
      <c r="B300" s="84">
        <v>2.92</v>
      </c>
      <c r="C300" s="84">
        <v>2.91</v>
      </c>
      <c r="D300" s="84">
        <v>2.83</v>
      </c>
      <c r="E300" s="84">
        <v>2.5</v>
      </c>
      <c r="F300" s="84">
        <v>2.87</v>
      </c>
      <c r="G300" s="84">
        <v>2.5</v>
      </c>
      <c r="H300" s="84">
        <v>2.42</v>
      </c>
      <c r="I300" s="84">
        <v>2.33</v>
      </c>
      <c r="J300" s="84">
        <v>2.76</v>
      </c>
      <c r="K300" s="84">
        <v>2.5</v>
      </c>
      <c r="L300" s="84">
        <v>2.1800000000000002</v>
      </c>
      <c r="M300" s="84">
        <v>2.2599999999999998</v>
      </c>
      <c r="N300" s="84">
        <v>2.44</v>
      </c>
      <c r="O300" s="84">
        <v>2.96</v>
      </c>
      <c r="P300" s="84">
        <f t="shared" si="179"/>
        <v>2.0420070011668612</v>
      </c>
      <c r="Q300" s="84">
        <f t="shared" si="180"/>
        <v>2.0408163265306123</v>
      </c>
      <c r="R300" s="84">
        <f t="shared" si="174"/>
        <v>2.0426287744227354</v>
      </c>
      <c r="S300" s="84">
        <f t="shared" si="175"/>
        <v>2.3095380923815236</v>
      </c>
      <c r="T300" s="84">
        <f t="shared" si="176"/>
        <v>2.2691459186889378</v>
      </c>
      <c r="U300" s="84">
        <f t="shared" si="177"/>
        <v>1.9624217118997911</v>
      </c>
      <c r="V300" s="84">
        <f t="shared" si="178"/>
        <v>2.5220652887686845</v>
      </c>
      <c r="W300" s="84"/>
      <c r="X300" s="84"/>
      <c r="Y300" s="275"/>
    </row>
    <row r="301" spans="1:62" ht="15.75" thickBot="1">
      <c r="A301" s="5" t="s">
        <v>9</v>
      </c>
      <c r="B301" s="84">
        <v>2.44</v>
      </c>
      <c r="C301" s="84">
        <v>2.19</v>
      </c>
      <c r="D301" s="84">
        <v>2</v>
      </c>
      <c r="E301" s="84">
        <v>2.04</v>
      </c>
      <c r="F301" s="84">
        <v>1.89</v>
      </c>
      <c r="G301" s="84">
        <v>2.08</v>
      </c>
      <c r="H301" s="84">
        <v>1.77</v>
      </c>
      <c r="I301" s="84">
        <v>1.84</v>
      </c>
      <c r="J301" s="84">
        <v>1.79</v>
      </c>
      <c r="K301" s="84">
        <v>2.04</v>
      </c>
      <c r="L301" s="84">
        <v>2.0699999999999998</v>
      </c>
      <c r="M301" s="84">
        <v>2.34</v>
      </c>
      <c r="N301" s="84">
        <v>2.5</v>
      </c>
      <c r="O301" s="84">
        <v>1.72</v>
      </c>
      <c r="P301" s="84">
        <f t="shared" si="179"/>
        <v>2.5962660443407235</v>
      </c>
      <c r="Q301" s="84">
        <f t="shared" si="180"/>
        <v>1.7666768199817242</v>
      </c>
      <c r="R301" s="84">
        <f t="shared" si="174"/>
        <v>2.5754884547069272</v>
      </c>
      <c r="S301" s="84">
        <f t="shared" si="175"/>
        <v>3.719256148770246</v>
      </c>
      <c r="T301" s="84">
        <f t="shared" si="176"/>
        <v>2.0170185943901671</v>
      </c>
      <c r="U301" s="84">
        <f t="shared" si="177"/>
        <v>2.4634655532359084</v>
      </c>
      <c r="V301" s="84">
        <f t="shared" si="178"/>
        <v>2.159226240163834</v>
      </c>
      <c r="W301" s="84"/>
      <c r="X301" s="84"/>
      <c r="Y301" s="275"/>
    </row>
    <row r="302" spans="1:62" ht="15.75" thickBot="1">
      <c r="A302" s="5" t="s">
        <v>10</v>
      </c>
      <c r="B302" s="84">
        <v>11.46</v>
      </c>
      <c r="C302" s="84">
        <v>11.3</v>
      </c>
      <c r="D302" s="84">
        <v>11.52</v>
      </c>
      <c r="E302" s="84">
        <v>11.12</v>
      </c>
      <c r="F302" s="84">
        <v>10.91</v>
      </c>
      <c r="G302" s="84">
        <v>9.51</v>
      </c>
      <c r="H302" s="84">
        <v>10.35</v>
      </c>
      <c r="I302" s="84">
        <v>11.18</v>
      </c>
      <c r="J302" s="84">
        <v>9.9600000000000009</v>
      </c>
      <c r="K302" s="84">
        <v>9.75</v>
      </c>
      <c r="L302" s="84">
        <v>10.36</v>
      </c>
      <c r="M302" s="84">
        <v>10.130000000000001</v>
      </c>
      <c r="N302" s="84">
        <v>10.11</v>
      </c>
      <c r="O302" s="84">
        <v>9.67</v>
      </c>
      <c r="P302" s="84">
        <f t="shared" si="179"/>
        <v>9.5099183197199544</v>
      </c>
      <c r="Q302" s="84">
        <f t="shared" si="180"/>
        <v>9.3512031678342975</v>
      </c>
      <c r="R302" s="84">
        <f t="shared" si="174"/>
        <v>11.190053285968029</v>
      </c>
      <c r="S302" s="84">
        <f t="shared" si="175"/>
        <v>9.4781043791241757</v>
      </c>
      <c r="T302" s="84">
        <f t="shared" si="176"/>
        <v>11.093602269145919</v>
      </c>
      <c r="U302" s="84">
        <f t="shared" si="177"/>
        <v>9.3110647181628394</v>
      </c>
      <c r="V302" s="84">
        <f t="shared" si="178"/>
        <v>10.516767393457767</v>
      </c>
      <c r="W302" s="84"/>
      <c r="X302" s="84"/>
      <c r="Y302" s="275"/>
    </row>
    <row r="303" spans="1:62" ht="15.75" thickBot="1">
      <c r="A303" s="14" t="s">
        <v>11</v>
      </c>
      <c r="B303" s="82">
        <v>51.94</v>
      </c>
      <c r="C303" s="82">
        <v>51.2</v>
      </c>
      <c r="D303" s="82">
        <v>52.96</v>
      </c>
      <c r="E303" s="82">
        <v>49.2</v>
      </c>
      <c r="F303" s="82">
        <v>49.35</v>
      </c>
      <c r="G303" s="82">
        <v>48.21</v>
      </c>
      <c r="H303" s="82">
        <v>49.64</v>
      </c>
      <c r="I303" s="82">
        <v>48.17</v>
      </c>
      <c r="J303" s="82">
        <v>45.83</v>
      </c>
      <c r="K303" s="82">
        <v>47.3</v>
      </c>
      <c r="L303" s="82">
        <v>47.98</v>
      </c>
      <c r="M303" s="82">
        <v>49.24</v>
      </c>
      <c r="N303" s="82">
        <v>46.28</v>
      </c>
      <c r="O303" s="82">
        <v>47.2</v>
      </c>
      <c r="P303" s="82">
        <f t="shared" si="179"/>
        <v>46.936989498249709</v>
      </c>
      <c r="Q303" s="112">
        <f>SUM(Q295:Q302)</f>
        <v>46.603716113311002</v>
      </c>
      <c r="R303" s="112">
        <f>SUM(R295:R302)</f>
        <v>47.483718176435765</v>
      </c>
      <c r="S303" s="112">
        <f>SUM(S295:S302)</f>
        <v>49.100179964007197</v>
      </c>
      <c r="T303" s="112">
        <f>SUM(T295:T302)</f>
        <v>49.448471478096437</v>
      </c>
      <c r="U303" s="112">
        <f>SUM(U295:U302)</f>
        <v>46.471816283924845</v>
      </c>
      <c r="V303" s="112">
        <f t="shared" si="178"/>
        <v>48.96991552305586</v>
      </c>
      <c r="W303" s="112"/>
      <c r="X303" s="112"/>
      <c r="Y303" s="270"/>
    </row>
    <row r="304" spans="1:62" ht="15.75" thickBot="1">
      <c r="A304" s="5" t="s">
        <v>12</v>
      </c>
      <c r="B304" s="84">
        <v>7.06</v>
      </c>
      <c r="C304" s="84">
        <v>6.98</v>
      </c>
      <c r="D304" s="84">
        <v>6.61</v>
      </c>
      <c r="E304" s="84">
        <v>6.5</v>
      </c>
      <c r="F304" s="84">
        <v>6.22</v>
      </c>
      <c r="G304" s="84">
        <v>6.23</v>
      </c>
      <c r="H304" s="84">
        <v>6.28</v>
      </c>
      <c r="I304" s="84">
        <v>6.26</v>
      </c>
      <c r="J304" s="84">
        <v>6.58</v>
      </c>
      <c r="K304" s="84">
        <v>7.44</v>
      </c>
      <c r="L304" s="84">
        <v>6.87</v>
      </c>
      <c r="M304" s="84">
        <v>6.74</v>
      </c>
      <c r="N304" s="84">
        <v>6.59</v>
      </c>
      <c r="O304" s="84">
        <v>7.39</v>
      </c>
      <c r="P304" s="84">
        <f t="shared" si="179"/>
        <v>7.2053675612602106</v>
      </c>
      <c r="Q304" s="84">
        <f t="shared" si="180"/>
        <v>7.5845263478525746</v>
      </c>
      <c r="R304" s="84">
        <f>R246/$R$260*100</f>
        <v>7.9632918886915327</v>
      </c>
      <c r="S304" s="84">
        <f>S246/$S$260*100</f>
        <v>7.1685662867426521</v>
      </c>
      <c r="T304" s="84">
        <f>T246/$T$260*100</f>
        <v>6.5868263473053901</v>
      </c>
      <c r="U304" s="84">
        <f>U246/$U$260*100</f>
        <v>6.346555323590815</v>
      </c>
      <c r="V304" s="84">
        <f t="shared" si="178"/>
        <v>6.7837546050508086</v>
      </c>
      <c r="W304" s="84"/>
      <c r="X304" s="84"/>
      <c r="Y304" s="275"/>
    </row>
    <row r="305" spans="1:25" ht="15.75" thickBot="1">
      <c r="A305" s="5" t="s">
        <v>13</v>
      </c>
      <c r="B305" s="84">
        <v>1.65</v>
      </c>
      <c r="C305" s="84">
        <v>1.6</v>
      </c>
      <c r="D305" s="84">
        <v>1.94</v>
      </c>
      <c r="E305" s="84">
        <v>1.7</v>
      </c>
      <c r="F305" s="84">
        <v>1.65</v>
      </c>
      <c r="G305" s="84">
        <v>1.76</v>
      </c>
      <c r="H305" s="84">
        <v>1.79</v>
      </c>
      <c r="I305" s="84">
        <v>1.73</v>
      </c>
      <c r="J305" s="84">
        <v>1.77</v>
      </c>
      <c r="K305" s="84">
        <v>1.92</v>
      </c>
      <c r="L305" s="84">
        <v>1.58</v>
      </c>
      <c r="M305" s="84">
        <v>1.33</v>
      </c>
      <c r="N305" s="84">
        <v>1.79</v>
      </c>
      <c r="O305" s="84">
        <v>1.39</v>
      </c>
      <c r="P305" s="84">
        <f t="shared" si="179"/>
        <v>1.8669778296382729</v>
      </c>
      <c r="Q305" s="84">
        <f t="shared" si="180"/>
        <v>1.0660980810234542</v>
      </c>
      <c r="R305" s="84">
        <f>R247/$R$260*100</f>
        <v>1.4209591474245116</v>
      </c>
      <c r="S305" s="84">
        <f>S247/$S$260*100</f>
        <v>1.4397120575884823</v>
      </c>
      <c r="T305" s="84">
        <f>T247/$T$260*100</f>
        <v>1.6073116924046644</v>
      </c>
      <c r="U305" s="84">
        <f>U247/$U$260*100</f>
        <v>1.8789144050104383</v>
      </c>
      <c r="V305" s="84">
        <f t="shared" si="178"/>
        <v>1.6628268055694679</v>
      </c>
      <c r="W305" s="84"/>
      <c r="X305" s="84"/>
      <c r="Y305" s="275"/>
    </row>
    <row r="306" spans="1:25" ht="15.75" thickBot="1">
      <c r="A306" s="5" t="s">
        <v>14</v>
      </c>
      <c r="B306" s="84">
        <v>3.21</v>
      </c>
      <c r="C306" s="84">
        <v>2.99</v>
      </c>
      <c r="D306" s="84">
        <v>2.94</v>
      </c>
      <c r="E306" s="84">
        <v>3.02</v>
      </c>
      <c r="F306" s="84">
        <v>2.58</v>
      </c>
      <c r="G306" s="84">
        <v>3.02</v>
      </c>
      <c r="H306" s="84">
        <v>2.86</v>
      </c>
      <c r="I306" s="84">
        <v>2.79</v>
      </c>
      <c r="J306" s="84">
        <v>2.76</v>
      </c>
      <c r="K306" s="84">
        <v>2.65</v>
      </c>
      <c r="L306" s="84">
        <v>3.34</v>
      </c>
      <c r="M306" s="84">
        <v>2.64</v>
      </c>
      <c r="N306" s="84">
        <v>2.5299999999999998</v>
      </c>
      <c r="O306" s="84">
        <v>2.96</v>
      </c>
      <c r="P306" s="84">
        <f t="shared" si="179"/>
        <v>2.7129521586931156</v>
      </c>
      <c r="Q306" s="84">
        <f t="shared" si="180"/>
        <v>3.045994517209869</v>
      </c>
      <c r="R306" s="84">
        <f>R248/$R$260*100</f>
        <v>2.8419182948490231</v>
      </c>
      <c r="S306" s="84">
        <f>S248/$S$260*100</f>
        <v>2.6094781043791242</v>
      </c>
      <c r="T306" s="84">
        <f>T248/$T$260*100</f>
        <v>3.1200756381972896</v>
      </c>
      <c r="U306" s="84">
        <f>U248/$U$260*100</f>
        <v>2.8810020876826723</v>
      </c>
      <c r="V306" s="84">
        <f t="shared" si="178"/>
        <v>2.8926953598895899</v>
      </c>
      <c r="W306" s="84"/>
      <c r="X306" s="84"/>
      <c r="Y306" s="275"/>
    </row>
    <row r="307" spans="1:25" ht="15.75" thickBot="1">
      <c r="A307" s="5" t="s">
        <v>15</v>
      </c>
      <c r="B307" s="84">
        <v>10.3</v>
      </c>
      <c r="C307" s="84">
        <v>11.03</v>
      </c>
      <c r="D307" s="84">
        <v>8.8699999999999992</v>
      </c>
      <c r="E307" s="84">
        <v>10.63</v>
      </c>
      <c r="F307" s="84">
        <v>10.210000000000001</v>
      </c>
      <c r="G307" s="84">
        <v>10.14</v>
      </c>
      <c r="H307" s="84">
        <v>10.27</v>
      </c>
      <c r="I307" s="84">
        <v>10.42</v>
      </c>
      <c r="J307" s="84">
        <v>11.66</v>
      </c>
      <c r="K307" s="84">
        <v>10.94</v>
      </c>
      <c r="L307" s="84">
        <v>11.01</v>
      </c>
      <c r="M307" s="84">
        <v>10.26</v>
      </c>
      <c r="N307" s="84">
        <v>10.76</v>
      </c>
      <c r="O307" s="84">
        <v>10.97</v>
      </c>
      <c r="P307" s="84">
        <f t="shared" si="179"/>
        <v>10.793465577596265</v>
      </c>
      <c r="Q307" s="84">
        <f t="shared" si="180"/>
        <v>10.569600974718245</v>
      </c>
      <c r="R307" s="84">
        <f>R249/$R$260*100</f>
        <v>10.538780343398461</v>
      </c>
      <c r="S307" s="84">
        <f>S249/$S$260*100</f>
        <v>10.137972405518896</v>
      </c>
      <c r="T307" s="84">
        <f>T249/$T$260*100</f>
        <v>9.2971950835171757</v>
      </c>
      <c r="U307" s="84">
        <f>U249/$U$260*100</f>
        <v>10.897703549060543</v>
      </c>
      <c r="V307" s="84">
        <f t="shared" si="178"/>
        <v>10.441083174730375</v>
      </c>
      <c r="W307" s="84"/>
      <c r="X307" s="84"/>
      <c r="Y307" s="275"/>
    </row>
    <row r="308" spans="1:25" ht="15.75" thickBot="1">
      <c r="A308" s="14" t="s">
        <v>16</v>
      </c>
      <c r="B308" s="82">
        <v>22.22</v>
      </c>
      <c r="C308" s="82">
        <v>22.61</v>
      </c>
      <c r="D308" s="82">
        <v>20.36</v>
      </c>
      <c r="E308" s="82">
        <v>21.86</v>
      </c>
      <c r="F308" s="82">
        <v>20.66</v>
      </c>
      <c r="G308" s="82">
        <v>21.15</v>
      </c>
      <c r="H308" s="82">
        <v>21.2</v>
      </c>
      <c r="I308" s="82">
        <v>21.2</v>
      </c>
      <c r="J308" s="82">
        <v>22.78</v>
      </c>
      <c r="K308" s="82">
        <v>22.95</v>
      </c>
      <c r="L308" s="82">
        <v>22.8</v>
      </c>
      <c r="M308" s="82">
        <v>20.97</v>
      </c>
      <c r="N308" s="82">
        <v>21.67</v>
      </c>
      <c r="O308" s="82">
        <v>22.72</v>
      </c>
      <c r="P308" s="82">
        <f t="shared" si="179"/>
        <v>22.578763127187866</v>
      </c>
      <c r="Q308" s="112">
        <f>SUM(Q304:Q307)</f>
        <v>22.266219920804144</v>
      </c>
      <c r="R308" s="112">
        <f>SUM(R304:R307)</f>
        <v>22.764949674363528</v>
      </c>
      <c r="S308" s="112">
        <f>SUM(S304:S307)</f>
        <v>21.355728854229156</v>
      </c>
      <c r="T308" s="112">
        <f>SUM(T304:T307)</f>
        <v>20.611408761424521</v>
      </c>
      <c r="U308" s="112">
        <f>SUM(U304:U307)</f>
        <v>22.004175365344466</v>
      </c>
      <c r="V308" s="112">
        <f t="shared" si="178"/>
        <v>21.780359945240242</v>
      </c>
      <c r="W308" s="112"/>
      <c r="X308" s="112"/>
      <c r="Y308" s="270"/>
    </row>
    <row r="309" spans="1:25" ht="15.75" thickBot="1">
      <c r="A309" s="5" t="s">
        <v>17</v>
      </c>
      <c r="B309" s="84">
        <v>2.37</v>
      </c>
      <c r="C309" s="84">
        <v>2.65</v>
      </c>
      <c r="D309" s="84">
        <v>2.35</v>
      </c>
      <c r="E309" s="84">
        <v>2.2999999999999998</v>
      </c>
      <c r="F309" s="84">
        <v>2.2999999999999998</v>
      </c>
      <c r="G309" s="84">
        <v>2.91</v>
      </c>
      <c r="H309" s="84">
        <v>2.3199999999999998</v>
      </c>
      <c r="I309" s="84">
        <v>2.0299999999999998</v>
      </c>
      <c r="J309" s="84">
        <v>2.19</v>
      </c>
      <c r="K309" s="84">
        <v>1.92</v>
      </c>
      <c r="L309" s="84">
        <v>2.15</v>
      </c>
      <c r="M309" s="84">
        <v>2.4500000000000002</v>
      </c>
      <c r="N309" s="84">
        <v>2.06</v>
      </c>
      <c r="O309" s="84">
        <v>2.2799999999999998</v>
      </c>
      <c r="P309" s="84">
        <f t="shared" si="179"/>
        <v>2.4504084014002334</v>
      </c>
      <c r="Q309" s="84">
        <f t="shared" si="180"/>
        <v>2.3149558330795004</v>
      </c>
      <c r="R309" s="84">
        <f t="shared" ref="R309:R316" si="181">R251/$R$260*100</f>
        <v>2.0426287744227354</v>
      </c>
      <c r="S309" s="84">
        <f t="shared" ref="S309:S316" si="182">S251/$S$260*100</f>
        <v>2.2795440911817635</v>
      </c>
      <c r="T309" s="84">
        <f t="shared" ref="T309:T316" si="183">T251/$T$260*100</f>
        <v>2.4582414119130163</v>
      </c>
      <c r="U309" s="84">
        <f t="shared" ref="U309:U316" si="184">U251/$U$260*100</f>
        <v>2.4634655532359084</v>
      </c>
      <c r="V309" s="84">
        <f t="shared" si="178"/>
        <v>2.3350807483833629</v>
      </c>
      <c r="W309" s="84"/>
      <c r="X309" s="84"/>
      <c r="Y309" s="275"/>
    </row>
    <row r="310" spans="1:25" ht="15.75" thickBot="1">
      <c r="A310" s="5" t="s">
        <v>18</v>
      </c>
      <c r="B310" s="84">
        <v>0.52</v>
      </c>
      <c r="C310" s="84">
        <v>0.43</v>
      </c>
      <c r="D310" s="84">
        <v>0.64</v>
      </c>
      <c r="E310" s="84">
        <v>0.39</v>
      </c>
      <c r="F310" s="84">
        <v>0.5</v>
      </c>
      <c r="G310" s="84">
        <v>0.56000000000000005</v>
      </c>
      <c r="H310" s="84">
        <v>0.39</v>
      </c>
      <c r="I310" s="84">
        <v>0.56999999999999995</v>
      </c>
      <c r="J310" s="84">
        <v>0.5</v>
      </c>
      <c r="K310" s="84">
        <v>0.68</v>
      </c>
      <c r="L310" s="84">
        <v>0.49</v>
      </c>
      <c r="M310" s="84">
        <v>0.51</v>
      </c>
      <c r="N310" s="84">
        <v>0.76</v>
      </c>
      <c r="O310" s="84">
        <v>0.8</v>
      </c>
      <c r="P310" s="84">
        <f t="shared" si="179"/>
        <v>0.64177362893815637</v>
      </c>
      <c r="Q310" s="84">
        <f t="shared" si="180"/>
        <v>0.51781906792567778</v>
      </c>
      <c r="R310" s="84">
        <f t="shared" si="181"/>
        <v>0.79928952042628776</v>
      </c>
      <c r="S310" s="84">
        <f t="shared" si="182"/>
        <v>0.44991001799640068</v>
      </c>
      <c r="T310" s="84">
        <f t="shared" si="183"/>
        <v>0.88244563504569806</v>
      </c>
      <c r="U310" s="84">
        <f t="shared" si="184"/>
        <v>1.0438413361169103</v>
      </c>
      <c r="V310" s="84">
        <f t="shared" si="178"/>
        <v>0.5731966565383374</v>
      </c>
      <c r="W310" s="84"/>
      <c r="X310" s="84"/>
      <c r="Y310" s="275"/>
    </row>
    <row r="311" spans="1:25" ht="15.75" thickBot="1">
      <c r="A311" s="5" t="s">
        <v>19</v>
      </c>
      <c r="B311" s="84">
        <v>5.03</v>
      </c>
      <c r="C311" s="84">
        <v>4.8899999999999997</v>
      </c>
      <c r="D311" s="84">
        <v>5.91</v>
      </c>
      <c r="E311" s="84">
        <v>6.66</v>
      </c>
      <c r="F311" s="84">
        <v>6.33</v>
      </c>
      <c r="G311" s="84">
        <v>5.72</v>
      </c>
      <c r="H311" s="84">
        <v>6.24</v>
      </c>
      <c r="I311" s="84">
        <v>6.95</v>
      </c>
      <c r="J311" s="84">
        <v>6.8</v>
      </c>
      <c r="K311" s="84">
        <v>6.17</v>
      </c>
      <c r="L311" s="84">
        <v>6.3</v>
      </c>
      <c r="M311" s="84">
        <v>6.45</v>
      </c>
      <c r="N311" s="84">
        <v>8.0299999999999994</v>
      </c>
      <c r="O311" s="84">
        <v>6.89</v>
      </c>
      <c r="P311" s="84">
        <f t="shared" si="179"/>
        <v>6.8553092182030344</v>
      </c>
      <c r="Q311" s="84">
        <f t="shared" si="180"/>
        <v>6.6402680475175142</v>
      </c>
      <c r="R311" s="84">
        <f t="shared" si="181"/>
        <v>7.1640023682652458</v>
      </c>
      <c r="S311" s="84">
        <f t="shared" si="182"/>
        <v>6.1787642471505695</v>
      </c>
      <c r="T311" s="84">
        <f t="shared" si="183"/>
        <v>7.0280491648282384</v>
      </c>
      <c r="U311" s="84">
        <f t="shared" si="184"/>
        <v>7.3486430062630479</v>
      </c>
      <c r="V311" s="84">
        <f t="shared" si="178"/>
        <v>6.308502231571449</v>
      </c>
      <c r="W311" s="84"/>
      <c r="X311" s="84"/>
      <c r="Y311" s="275"/>
    </row>
    <row r="312" spans="1:25" ht="15.75" thickBot="1">
      <c r="A312" s="5" t="s">
        <v>20</v>
      </c>
      <c r="B312" s="84">
        <v>6.51</v>
      </c>
      <c r="C312" s="84">
        <v>6.42</v>
      </c>
      <c r="D312" s="84">
        <v>6.77</v>
      </c>
      <c r="E312" s="84">
        <v>7.43</v>
      </c>
      <c r="F312" s="84">
        <v>7.36</v>
      </c>
      <c r="G312" s="84">
        <v>7.21</v>
      </c>
      <c r="H312" s="84">
        <v>7.13</v>
      </c>
      <c r="I312" s="84">
        <v>7.46</v>
      </c>
      <c r="J312" s="84">
        <v>7.1</v>
      </c>
      <c r="K312" s="84">
        <v>7.1</v>
      </c>
      <c r="L312" s="84">
        <v>7.02</v>
      </c>
      <c r="M312" s="84">
        <v>7.11</v>
      </c>
      <c r="N312" s="84">
        <v>6.59</v>
      </c>
      <c r="O312" s="84">
        <v>6.83</v>
      </c>
      <c r="P312" s="84">
        <f t="shared" si="179"/>
        <v>6.7677946324387399</v>
      </c>
      <c r="Q312" s="84">
        <f t="shared" si="180"/>
        <v>7.7368260737130674</v>
      </c>
      <c r="R312" s="84">
        <f t="shared" si="181"/>
        <v>6.986382474837181</v>
      </c>
      <c r="S312" s="84">
        <f t="shared" si="182"/>
        <v>6.0287942411517701</v>
      </c>
      <c r="T312" s="84">
        <f t="shared" si="183"/>
        <v>6.5237945162306961</v>
      </c>
      <c r="U312" s="84">
        <f t="shared" si="184"/>
        <v>6.6805845511482245</v>
      </c>
      <c r="V312" s="84">
        <f t="shared" si="178"/>
        <v>6.9462530746713851</v>
      </c>
      <c r="W312" s="84"/>
      <c r="X312" s="84"/>
      <c r="Y312" s="275"/>
    </row>
    <row r="313" spans="1:25" ht="15.75" thickBot="1">
      <c r="A313" s="5" t="s">
        <v>21</v>
      </c>
      <c r="B313" s="84">
        <v>0.83</v>
      </c>
      <c r="C313" s="84">
        <v>0.99</v>
      </c>
      <c r="D313" s="84">
        <v>0.75</v>
      </c>
      <c r="E313" s="84">
        <v>0.65</v>
      </c>
      <c r="F313" s="84">
        <v>0.98</v>
      </c>
      <c r="G313" s="84">
        <v>1.04</v>
      </c>
      <c r="H313" s="84">
        <v>0.72</v>
      </c>
      <c r="I313" s="84">
        <v>0.74</v>
      </c>
      <c r="J313" s="84">
        <v>1.0900000000000001</v>
      </c>
      <c r="K313" s="84">
        <v>1.17</v>
      </c>
      <c r="L313" s="84">
        <v>0.96</v>
      </c>
      <c r="M313" s="84">
        <v>1.36</v>
      </c>
      <c r="N313" s="84">
        <v>0.65</v>
      </c>
      <c r="O313" s="84">
        <v>1.21</v>
      </c>
      <c r="P313" s="84">
        <f t="shared" si="179"/>
        <v>1.2543757292882147</v>
      </c>
      <c r="Q313" s="84">
        <f t="shared" si="180"/>
        <v>1.279317697228145</v>
      </c>
      <c r="R313" s="84">
        <f t="shared" si="181"/>
        <v>0.97690941385435182</v>
      </c>
      <c r="S313" s="84">
        <f t="shared" si="182"/>
        <v>1.3497300539892021</v>
      </c>
      <c r="T313" s="84">
        <f t="shared" si="183"/>
        <v>0.9139615505830444</v>
      </c>
      <c r="U313" s="84">
        <f t="shared" si="184"/>
        <v>0.75156576200417535</v>
      </c>
      <c r="V313" s="84">
        <f t="shared" si="178"/>
        <v>0.95718276625819454</v>
      </c>
      <c r="W313" s="84"/>
      <c r="X313" s="84"/>
      <c r="Y313" s="275"/>
    </row>
    <row r="314" spans="1:25" ht="15.75" thickBot="1">
      <c r="A314" s="5" t="s">
        <v>22</v>
      </c>
      <c r="B314" s="84">
        <v>2.44</v>
      </c>
      <c r="C314" s="84">
        <v>2.41</v>
      </c>
      <c r="D314" s="84">
        <v>2.2999999999999998</v>
      </c>
      <c r="E314" s="84">
        <v>2.6</v>
      </c>
      <c r="F314" s="84">
        <v>2.8</v>
      </c>
      <c r="G314" s="84">
        <v>3.26</v>
      </c>
      <c r="H314" s="84">
        <v>2.4900000000000002</v>
      </c>
      <c r="I314" s="84">
        <v>2.54</v>
      </c>
      <c r="J314" s="84">
        <v>3.19</v>
      </c>
      <c r="K314" s="84">
        <v>3.35</v>
      </c>
      <c r="L314" s="84">
        <v>2.69</v>
      </c>
      <c r="M314" s="84">
        <v>3.28</v>
      </c>
      <c r="N314" s="84">
        <v>2.88</v>
      </c>
      <c r="O314" s="84">
        <v>2.99</v>
      </c>
      <c r="P314" s="84">
        <f t="shared" si="179"/>
        <v>2.7421236872812136</v>
      </c>
      <c r="Q314" s="84">
        <f t="shared" si="180"/>
        <v>3.5638135851355468</v>
      </c>
      <c r="R314" s="84">
        <f t="shared" si="181"/>
        <v>2.9603315571343991</v>
      </c>
      <c r="S314" s="84">
        <f t="shared" si="182"/>
        <v>3.8092381523695265</v>
      </c>
      <c r="T314" s="84">
        <f t="shared" si="183"/>
        <v>3.2776552158840211</v>
      </c>
      <c r="U314" s="84">
        <f t="shared" si="184"/>
        <v>2.546972860125261</v>
      </c>
      <c r="V314" s="84">
        <f t="shared" si="178"/>
        <v>2.8370451990606251</v>
      </c>
      <c r="W314" s="84"/>
      <c r="X314" s="84"/>
      <c r="Y314" s="275"/>
    </row>
    <row r="315" spans="1:25" ht="15.75" thickBot="1">
      <c r="A315" s="5" t="s">
        <v>23</v>
      </c>
      <c r="B315" s="84">
        <v>5.14</v>
      </c>
      <c r="C315" s="84">
        <v>5.6</v>
      </c>
      <c r="D315" s="84">
        <v>5.33</v>
      </c>
      <c r="E315" s="84">
        <v>6.19</v>
      </c>
      <c r="F315" s="84">
        <v>6.88</v>
      </c>
      <c r="G315" s="84">
        <v>6.76</v>
      </c>
      <c r="H315" s="84">
        <v>6.94</v>
      </c>
      <c r="I315" s="84">
        <v>7.69</v>
      </c>
      <c r="J315" s="84">
        <v>7.67</v>
      </c>
      <c r="K315" s="84">
        <v>6.78</v>
      </c>
      <c r="L315" s="84">
        <v>7.02</v>
      </c>
      <c r="M315" s="84">
        <v>6.1</v>
      </c>
      <c r="N315" s="84">
        <v>7.47</v>
      </c>
      <c r="O315" s="84">
        <v>6.18</v>
      </c>
      <c r="P315" s="84">
        <f t="shared" si="179"/>
        <v>6.5635939323220533</v>
      </c>
      <c r="Q315" s="84">
        <f t="shared" si="180"/>
        <v>5.8483094730429483</v>
      </c>
      <c r="R315" s="84">
        <f t="shared" si="181"/>
        <v>6.1574896388395501</v>
      </c>
      <c r="S315" s="84">
        <f t="shared" si="182"/>
        <v>6.2987402519496101</v>
      </c>
      <c r="T315" s="84">
        <f t="shared" si="183"/>
        <v>6.6183422628427362</v>
      </c>
      <c r="U315" s="84">
        <f t="shared" si="184"/>
        <v>6.7223382045929023</v>
      </c>
      <c r="V315" s="84">
        <f t="shared" si="178"/>
        <v>6.4120115307133236</v>
      </c>
      <c r="W315" s="84"/>
      <c r="X315" s="84"/>
      <c r="Y315" s="275"/>
    </row>
    <row r="316" spans="1:25" ht="15.75" thickBot="1">
      <c r="A316" s="5" t="s">
        <v>24</v>
      </c>
      <c r="B316" s="84">
        <v>2.99</v>
      </c>
      <c r="C316" s="84">
        <v>2.81</v>
      </c>
      <c r="D316" s="84">
        <v>2.64</v>
      </c>
      <c r="E316" s="84">
        <v>2.71</v>
      </c>
      <c r="F316" s="84">
        <v>2.85</v>
      </c>
      <c r="G316" s="84">
        <v>3.18</v>
      </c>
      <c r="H316" s="84">
        <v>2.92</v>
      </c>
      <c r="I316" s="84">
        <v>2.64</v>
      </c>
      <c r="J316" s="84">
        <v>2.86</v>
      </c>
      <c r="K316" s="84">
        <v>2.58</v>
      </c>
      <c r="L316" s="84">
        <v>2.59</v>
      </c>
      <c r="M316" s="84">
        <v>2.5299999999999998</v>
      </c>
      <c r="N316" s="84">
        <v>3.62</v>
      </c>
      <c r="O316" s="84">
        <v>2.9</v>
      </c>
      <c r="P316" s="84">
        <f t="shared" si="179"/>
        <v>3.2088681446907819</v>
      </c>
      <c r="Q316" s="84">
        <f t="shared" si="180"/>
        <v>3.2287541882424611</v>
      </c>
      <c r="R316" s="84">
        <f t="shared" si="181"/>
        <v>2.6642984014209592</v>
      </c>
      <c r="S316" s="84">
        <f t="shared" si="182"/>
        <v>3.149370125974805</v>
      </c>
      <c r="T316" s="84">
        <f t="shared" si="183"/>
        <v>2.2376300031515917</v>
      </c>
      <c r="U316" s="84">
        <f t="shared" si="184"/>
        <v>3.9665970772442591</v>
      </c>
      <c r="V316" s="84">
        <f t="shared" si="178"/>
        <v>2.880452324507218</v>
      </c>
      <c r="W316" s="84"/>
      <c r="X316" s="84"/>
      <c r="Y316" s="275"/>
    </row>
    <row r="317" spans="1:25" ht="24.75" thickBot="1">
      <c r="A317" s="17" t="s">
        <v>25</v>
      </c>
      <c r="B317" s="82">
        <v>25.83</v>
      </c>
      <c r="C317" s="82">
        <v>26.19</v>
      </c>
      <c r="D317" s="82">
        <v>26.68</v>
      </c>
      <c r="E317" s="82">
        <v>28.94</v>
      </c>
      <c r="F317" s="82">
        <v>29.99</v>
      </c>
      <c r="G317" s="82">
        <v>30.64</v>
      </c>
      <c r="H317" s="82">
        <v>29.16</v>
      </c>
      <c r="I317" s="82">
        <v>30.63</v>
      </c>
      <c r="J317" s="82">
        <v>31.39</v>
      </c>
      <c r="K317" s="82">
        <v>29.75</v>
      </c>
      <c r="L317" s="82">
        <v>29.22</v>
      </c>
      <c r="M317" s="82">
        <v>29.79</v>
      </c>
      <c r="N317" s="82">
        <v>32.049999999999997</v>
      </c>
      <c r="O317" s="82">
        <v>30.08</v>
      </c>
      <c r="P317" s="82">
        <f t="shared" si="179"/>
        <v>30.484247374562429</v>
      </c>
      <c r="Q317" s="112">
        <f>SUM(Q309:Q316)</f>
        <v>31.130063965884862</v>
      </c>
      <c r="R317" s="112">
        <f>SUM(R309:R316)</f>
        <v>29.751332149200707</v>
      </c>
      <c r="S317" s="112">
        <f>SUM(S309:S316)</f>
        <v>29.544091181763648</v>
      </c>
      <c r="T317" s="112">
        <f>SUM(T309:T316)</f>
        <v>29.940119760479039</v>
      </c>
      <c r="U317" s="112">
        <f>SUM(U309:U316)</f>
        <v>31.524008350730689</v>
      </c>
      <c r="V317" s="112">
        <f t="shared" si="178"/>
        <v>29.249724531703897</v>
      </c>
      <c r="W317" s="112"/>
      <c r="X317" s="112"/>
      <c r="Y317" s="270"/>
    </row>
    <row r="318" spans="1:25" ht="15.75" thickBot="1">
      <c r="A318" s="19" t="s">
        <v>26</v>
      </c>
      <c r="B318" s="82">
        <v>100</v>
      </c>
      <c r="C318" s="82">
        <v>100</v>
      </c>
      <c r="D318" s="82">
        <v>100</v>
      </c>
      <c r="E318" s="82">
        <v>100</v>
      </c>
      <c r="F318" s="82">
        <v>100</v>
      </c>
      <c r="G318" s="82">
        <v>100</v>
      </c>
      <c r="H318" s="82">
        <v>100</v>
      </c>
      <c r="I318" s="82">
        <v>100</v>
      </c>
      <c r="J318" s="82">
        <v>100</v>
      </c>
      <c r="K318" s="82">
        <v>100</v>
      </c>
      <c r="L318" s="82">
        <v>100</v>
      </c>
      <c r="M318" s="82">
        <v>100</v>
      </c>
      <c r="N318" s="82">
        <v>100</v>
      </c>
      <c r="O318" s="82">
        <v>100</v>
      </c>
      <c r="P318" s="82">
        <f t="shared" si="179"/>
        <v>100</v>
      </c>
      <c r="Q318" s="112">
        <f t="shared" ref="Q318:V318" si="185">Q303+Q308+Q317</f>
        <v>100</v>
      </c>
      <c r="R318" s="112">
        <f t="shared" si="185"/>
        <v>100</v>
      </c>
      <c r="S318" s="112">
        <f t="shared" si="185"/>
        <v>100</v>
      </c>
      <c r="T318" s="112">
        <f t="shared" si="185"/>
        <v>100</v>
      </c>
      <c r="U318" s="112">
        <f t="shared" si="185"/>
        <v>100</v>
      </c>
      <c r="V318" s="161">
        <f t="shared" si="185"/>
        <v>100</v>
      </c>
      <c r="W318" s="112"/>
      <c r="X318" s="112"/>
      <c r="Y318" s="270"/>
    </row>
    <row r="319" spans="1:25" ht="15.75">
      <c r="A319" s="2"/>
      <c r="V319" s="296">
        <f>V303+V308+V317</f>
        <v>100</v>
      </c>
    </row>
    <row r="320" spans="1:25" ht="15.75">
      <c r="A320" s="2"/>
    </row>
    <row r="321" spans="1:60" ht="16.5" thickBot="1">
      <c r="A321" s="297" t="s">
        <v>30</v>
      </c>
      <c r="B321" s="297"/>
      <c r="C321" s="297"/>
      <c r="D321" s="297"/>
      <c r="E321" s="297"/>
      <c r="F321" s="297"/>
      <c r="G321" s="297"/>
      <c r="H321" s="297"/>
      <c r="I321" s="297"/>
      <c r="J321" s="297"/>
      <c r="K321" s="297"/>
      <c r="L321" s="297"/>
      <c r="M321" s="297"/>
      <c r="N321" s="297"/>
    </row>
    <row r="322" spans="1:60" ht="14.45" customHeight="1">
      <c r="A322" s="314" t="s">
        <v>1</v>
      </c>
      <c r="B322" s="306">
        <v>2001</v>
      </c>
      <c r="C322" s="306" t="s">
        <v>31</v>
      </c>
      <c r="D322" s="306" t="s">
        <v>32</v>
      </c>
      <c r="E322" s="306" t="s">
        <v>33</v>
      </c>
      <c r="F322" s="306" t="s">
        <v>34</v>
      </c>
      <c r="G322" s="306" t="s">
        <v>35</v>
      </c>
      <c r="H322" s="306" t="s">
        <v>36</v>
      </c>
      <c r="I322" s="306" t="s">
        <v>37</v>
      </c>
      <c r="J322" s="306" t="s">
        <v>38</v>
      </c>
      <c r="K322" s="306" t="s">
        <v>39</v>
      </c>
      <c r="L322" s="306" t="s">
        <v>40</v>
      </c>
      <c r="M322" s="306" t="s">
        <v>41</v>
      </c>
      <c r="N322" s="306" t="s">
        <v>42</v>
      </c>
      <c r="O322" s="306" t="s">
        <v>43</v>
      </c>
      <c r="P322" s="306" t="s">
        <v>57</v>
      </c>
      <c r="Q322" s="306" t="s">
        <v>76</v>
      </c>
      <c r="R322" s="320" t="s">
        <v>149</v>
      </c>
      <c r="S322" s="320" t="s">
        <v>156</v>
      </c>
      <c r="T322" s="320" t="s">
        <v>197</v>
      </c>
      <c r="U322" s="320" t="s">
        <v>210</v>
      </c>
      <c r="V322" s="320" t="s">
        <v>199</v>
      </c>
      <c r="W322" s="320" t="s">
        <v>247</v>
      </c>
      <c r="X322" s="306" t="s">
        <v>198</v>
      </c>
      <c r="Y322" s="306" t="s">
        <v>237</v>
      </c>
      <c r="Z322" s="306" t="s">
        <v>248</v>
      </c>
      <c r="AA322" s="306" t="s">
        <v>88</v>
      </c>
    </row>
    <row r="323" spans="1:60" ht="15.75" thickBot="1">
      <c r="A323" s="315"/>
      <c r="B323" s="307"/>
      <c r="C323" s="307"/>
      <c r="D323" s="307"/>
      <c r="E323" s="307"/>
      <c r="F323" s="307"/>
      <c r="G323" s="307"/>
      <c r="H323" s="307"/>
      <c r="I323" s="307"/>
      <c r="J323" s="307"/>
      <c r="K323" s="307"/>
      <c r="L323" s="307"/>
      <c r="M323" s="307"/>
      <c r="N323" s="307"/>
      <c r="O323" s="307"/>
      <c r="P323" s="307"/>
      <c r="Q323" s="307"/>
      <c r="R323" s="321"/>
      <c r="S323" s="321"/>
      <c r="T323" s="321"/>
      <c r="U323" s="321"/>
      <c r="V323" s="321"/>
      <c r="W323" s="321"/>
      <c r="X323" s="307"/>
      <c r="Y323" s="307"/>
      <c r="Z323" s="307"/>
      <c r="AA323" s="307"/>
    </row>
    <row r="324" spans="1:60" ht="15.75" thickBot="1">
      <c r="A324" s="5" t="s">
        <v>3</v>
      </c>
      <c r="B324" s="13" t="s">
        <v>53</v>
      </c>
      <c r="C324" s="84">
        <v>4.97</v>
      </c>
      <c r="D324" s="49">
        <v>-3.72</v>
      </c>
      <c r="E324" s="49">
        <v>-13.01</v>
      </c>
      <c r="F324" s="49">
        <v>-8.48</v>
      </c>
      <c r="G324" s="49">
        <v>-10.82</v>
      </c>
      <c r="H324" s="49">
        <v>-2.97</v>
      </c>
      <c r="I324" s="84">
        <v>-15.31</v>
      </c>
      <c r="J324" s="49">
        <v>-4.5199999999999996</v>
      </c>
      <c r="K324" s="49">
        <v>3.15</v>
      </c>
      <c r="L324" s="49">
        <v>-2.14</v>
      </c>
      <c r="M324" s="49">
        <f t="shared" ref="M324:N324" si="186">(M237-L237)/L237*100</f>
        <v>-10.625</v>
      </c>
      <c r="N324" s="49">
        <f t="shared" si="186"/>
        <v>-9.44055944055944</v>
      </c>
      <c r="O324" s="49">
        <f t="shared" ref="O324:U324" si="187">(O237-N237)/N237*100</f>
        <v>2.3166023166023164</v>
      </c>
      <c r="P324" s="49">
        <f t="shared" si="187"/>
        <v>-7.1698113207547172</v>
      </c>
      <c r="Q324" s="49">
        <f t="shared" si="187"/>
        <v>0.40650406504065045</v>
      </c>
      <c r="R324" s="83">
        <f t="shared" si="187"/>
        <v>12.955465587044534</v>
      </c>
      <c r="S324" s="84">
        <f t="shared" si="187"/>
        <v>-10.035842293906811</v>
      </c>
      <c r="T324" s="84">
        <f t="shared" si="187"/>
        <v>-7.569721115537849</v>
      </c>
      <c r="U324" s="80">
        <f t="shared" si="187"/>
        <v>-21.551724137931032</v>
      </c>
      <c r="V324" s="49">
        <f t="shared" ref="V324:V347" si="188">(T237-B237)/B237*100</f>
        <v>-58.792184724689164</v>
      </c>
      <c r="W324" s="49">
        <f t="shared" ref="W324:W347" si="189">(U237-B237)/B237*100</f>
        <v>-67.673179396092365</v>
      </c>
      <c r="X324" s="49">
        <f t="shared" ref="X324:X347" si="190">(T237-K237)/K237*100</f>
        <v>-29.051987767584098</v>
      </c>
      <c r="Y324" s="49">
        <f t="shared" ref="Y324:Y347" si="191">(U237-K237)/K237*100</f>
        <v>-44.342507645259936</v>
      </c>
      <c r="Z324" s="49">
        <f>-10/10*100*0.5</f>
        <v>-50</v>
      </c>
      <c r="AA324" s="49">
        <v>-25</v>
      </c>
      <c r="AB324" s="86"/>
      <c r="AC324" s="86"/>
      <c r="AD324" s="86"/>
      <c r="AE324" s="86"/>
      <c r="AF324" s="86"/>
      <c r="AG324" s="86"/>
      <c r="AH324" s="86"/>
      <c r="AI324" s="86"/>
      <c r="AJ324" s="86"/>
      <c r="AK324" s="86"/>
      <c r="AL324" s="86"/>
      <c r="AM324" s="86"/>
      <c r="AN324" s="86"/>
      <c r="AO324" s="86"/>
      <c r="AP324" s="86"/>
      <c r="AQ324" s="86"/>
      <c r="AR324" s="86"/>
      <c r="AS324" s="86"/>
      <c r="AT324" s="86"/>
      <c r="AU324" s="86"/>
      <c r="AV324" s="86"/>
      <c r="AW324" s="86"/>
      <c r="AX324" s="86"/>
      <c r="AY324" s="86"/>
      <c r="AZ324" s="86"/>
      <c r="BA324" s="86"/>
      <c r="BB324" s="86"/>
      <c r="BC324" s="86"/>
      <c r="BD324" s="86"/>
      <c r="BE324" s="86"/>
      <c r="BF324" s="86"/>
      <c r="BG324" s="86"/>
      <c r="BH324" s="86"/>
    </row>
    <row r="325" spans="1:60" ht="15.75" thickBot="1">
      <c r="A325" s="5" t="s">
        <v>4</v>
      </c>
      <c r="B325" s="13" t="s">
        <v>53</v>
      </c>
      <c r="C325" s="49">
        <v>31.25</v>
      </c>
      <c r="D325" s="49">
        <v>-23.81</v>
      </c>
      <c r="E325" s="49">
        <v>6.25</v>
      </c>
      <c r="F325" s="49">
        <v>-23.53</v>
      </c>
      <c r="G325" s="84">
        <v>-53.85</v>
      </c>
      <c r="H325" s="49">
        <v>66.67</v>
      </c>
      <c r="I325" s="49">
        <v>0</v>
      </c>
      <c r="J325" s="49">
        <v>-20</v>
      </c>
      <c r="K325" s="49">
        <v>37.5</v>
      </c>
      <c r="L325" s="49">
        <v>-18.18</v>
      </c>
      <c r="M325" s="49">
        <v>22.22</v>
      </c>
      <c r="N325" s="49">
        <v>-36.36</v>
      </c>
      <c r="O325" s="84">
        <v>85.71</v>
      </c>
      <c r="P325" s="49">
        <f t="shared" ref="P325:U347" si="192">(P238-O238)/O238*100</f>
        <v>-46.153846153846153</v>
      </c>
      <c r="Q325" s="84">
        <f t="shared" si="192"/>
        <v>-57.142857142857139</v>
      </c>
      <c r="R325" s="83">
        <f t="shared" si="192"/>
        <v>166.66666666666669</v>
      </c>
      <c r="S325" s="84">
        <f t="shared" si="192"/>
        <v>50</v>
      </c>
      <c r="T325" s="84">
        <f t="shared" si="192"/>
        <v>-66.666666666666657</v>
      </c>
      <c r="U325" s="80">
        <f t="shared" si="192"/>
        <v>-100</v>
      </c>
      <c r="V325" s="49">
        <f t="shared" si="188"/>
        <v>-75</v>
      </c>
      <c r="W325" s="49">
        <f t="shared" si="189"/>
        <v>-100</v>
      </c>
      <c r="X325" s="49">
        <f t="shared" si="190"/>
        <v>-63.636363636363633</v>
      </c>
      <c r="Y325" s="49">
        <f t="shared" si="191"/>
        <v>-100</v>
      </c>
      <c r="Z325" s="49">
        <f t="shared" ref="Z325:Z346" si="193">-10/10*100*0.5</f>
        <v>-50</v>
      </c>
      <c r="AA325" s="49">
        <v>-25</v>
      </c>
      <c r="AB325" s="86"/>
      <c r="AC325" s="86"/>
      <c r="AD325" s="86"/>
      <c r="AE325" s="86"/>
      <c r="AF325" s="86"/>
      <c r="AG325" s="86"/>
      <c r="AH325" s="86"/>
      <c r="AI325" s="86"/>
      <c r="AJ325" s="86"/>
      <c r="AK325" s="86"/>
      <c r="AL325" s="86"/>
      <c r="AM325" s="86"/>
      <c r="AN325" s="86"/>
      <c r="AO325" s="86"/>
      <c r="AP325" s="86"/>
      <c r="AQ325" s="86"/>
      <c r="AR325" s="86"/>
      <c r="AS325" s="86"/>
      <c r="AT325" s="86"/>
      <c r="AU325" s="86"/>
      <c r="AV325" s="86"/>
      <c r="AW325" s="86"/>
      <c r="AX325" s="86"/>
      <c r="AY325" s="86"/>
      <c r="AZ325" s="86"/>
      <c r="BA325" s="86"/>
      <c r="BB325" s="86"/>
      <c r="BC325" s="86"/>
      <c r="BD325" s="86"/>
      <c r="BE325" s="86"/>
      <c r="BF325" s="86"/>
      <c r="BG325" s="86"/>
      <c r="BH325" s="86"/>
    </row>
    <row r="326" spans="1:60" ht="15.75" thickBot="1">
      <c r="A326" s="5" t="s">
        <v>5</v>
      </c>
      <c r="B326" s="13" t="s">
        <v>53</v>
      </c>
      <c r="C326" s="49">
        <v>-2.98</v>
      </c>
      <c r="D326" s="49">
        <v>-6.15</v>
      </c>
      <c r="E326" s="49">
        <v>-11.67</v>
      </c>
      <c r="F326" s="49">
        <v>-4.87</v>
      </c>
      <c r="G326" s="83">
        <v>6.82</v>
      </c>
      <c r="H326" s="49">
        <v>-11.74</v>
      </c>
      <c r="I326" s="49">
        <v>-12.14</v>
      </c>
      <c r="J326" s="49">
        <v>-11.32</v>
      </c>
      <c r="K326" s="49">
        <v>-6.3</v>
      </c>
      <c r="L326" s="49">
        <v>-5.84</v>
      </c>
      <c r="M326" s="49">
        <v>3.2</v>
      </c>
      <c r="N326" s="84">
        <v>-20.22</v>
      </c>
      <c r="O326" s="49">
        <v>2.2799999999999998</v>
      </c>
      <c r="P326" s="49">
        <f t="shared" si="192"/>
        <v>6.6964285714285712</v>
      </c>
      <c r="Q326" s="49">
        <f t="shared" si="192"/>
        <v>-9.2050209205020916</v>
      </c>
      <c r="R326" s="84">
        <f t="shared" si="192"/>
        <v>-2.5345622119815667</v>
      </c>
      <c r="S326" s="84">
        <f t="shared" si="192"/>
        <v>14.184397163120568</v>
      </c>
      <c r="T326" s="84">
        <f t="shared" si="192"/>
        <v>-9.316770186335404</v>
      </c>
      <c r="U326" s="80">
        <f t="shared" si="192"/>
        <v>-27.62557077625571</v>
      </c>
      <c r="V326" s="49">
        <f t="shared" si="188"/>
        <v>-59.179869524697118</v>
      </c>
      <c r="W326" s="49">
        <f t="shared" si="189"/>
        <v>-70.456663560111835</v>
      </c>
      <c r="X326" s="49">
        <f t="shared" si="190"/>
        <v>-22.477876106194692</v>
      </c>
      <c r="Y326" s="49">
        <f t="shared" si="191"/>
        <v>-43.89380530973451</v>
      </c>
      <c r="Z326" s="49">
        <f t="shared" si="193"/>
        <v>-50</v>
      </c>
      <c r="AA326" s="49">
        <v>-25</v>
      </c>
      <c r="AB326" s="86"/>
      <c r="AC326" s="86"/>
      <c r="AD326" s="86"/>
      <c r="AE326" s="86"/>
      <c r="AF326" s="86"/>
      <c r="AG326" s="86"/>
      <c r="AH326" s="86"/>
      <c r="AI326" s="86"/>
      <c r="AJ326" s="86"/>
      <c r="AK326" s="86"/>
      <c r="AL326" s="86"/>
      <c r="AM326" s="86"/>
      <c r="AN326" s="86"/>
      <c r="AO326" s="86"/>
      <c r="AP326" s="86"/>
      <c r="AQ326" s="86"/>
      <c r="AR326" s="86"/>
      <c r="AS326" s="86"/>
      <c r="AT326" s="86"/>
      <c r="AU326" s="86"/>
      <c r="AV326" s="86"/>
      <c r="AW326" s="86"/>
      <c r="AX326" s="86"/>
      <c r="AY326" s="86"/>
      <c r="AZ326" s="86"/>
      <c r="BA326" s="86"/>
      <c r="BB326" s="86"/>
      <c r="BC326" s="86"/>
      <c r="BD326" s="86"/>
      <c r="BE326" s="86"/>
      <c r="BF326" s="86"/>
      <c r="BG326" s="86"/>
      <c r="BH326" s="86"/>
    </row>
    <row r="327" spans="1:60" ht="15.75" thickBot="1">
      <c r="A327" s="5" t="s">
        <v>6</v>
      </c>
      <c r="B327" s="13" t="s">
        <v>53</v>
      </c>
      <c r="C327" s="49">
        <v>-14.86</v>
      </c>
      <c r="D327" s="49">
        <v>3.17</v>
      </c>
      <c r="E327" s="49">
        <v>-4.62</v>
      </c>
      <c r="F327" s="49">
        <v>-5.65</v>
      </c>
      <c r="G327" s="84">
        <v>-19.66</v>
      </c>
      <c r="H327" s="49">
        <v>-7.45</v>
      </c>
      <c r="I327" s="49">
        <v>-16.09</v>
      </c>
      <c r="J327" s="49">
        <v>-17.809999999999999</v>
      </c>
      <c r="K327" s="49">
        <v>-1.67</v>
      </c>
      <c r="L327" s="49">
        <v>-1.69</v>
      </c>
      <c r="M327" s="84">
        <v>25.86</v>
      </c>
      <c r="N327" s="49">
        <v>-19.18</v>
      </c>
      <c r="O327" s="49">
        <v>1.69</v>
      </c>
      <c r="P327" s="83">
        <f t="shared" si="192"/>
        <v>30</v>
      </c>
      <c r="Q327" s="84">
        <f t="shared" si="192"/>
        <v>-10.256410256410255</v>
      </c>
      <c r="R327" s="84">
        <f t="shared" si="192"/>
        <v>-15.714285714285714</v>
      </c>
      <c r="S327" s="84">
        <f t="shared" si="192"/>
        <v>6.7796610169491522</v>
      </c>
      <c r="T327" s="84">
        <f t="shared" si="192"/>
        <v>12.698412698412698</v>
      </c>
      <c r="U327" s="80">
        <f t="shared" si="192"/>
        <v>-21.12676056338028</v>
      </c>
      <c r="V327" s="49">
        <f t="shared" si="188"/>
        <v>-52.027027027027032</v>
      </c>
      <c r="W327" s="49">
        <f t="shared" si="189"/>
        <v>-62.162162162162161</v>
      </c>
      <c r="X327" s="49">
        <f t="shared" si="190"/>
        <v>20.33898305084746</v>
      </c>
      <c r="Y327" s="49">
        <f t="shared" si="191"/>
        <v>-5.0847457627118651</v>
      </c>
      <c r="Z327" s="49">
        <f t="shared" si="193"/>
        <v>-50</v>
      </c>
      <c r="AA327" s="49">
        <v>-25</v>
      </c>
      <c r="AB327" s="86"/>
      <c r="AC327" s="86"/>
      <c r="AD327" s="86"/>
      <c r="AE327" s="86"/>
      <c r="AF327" s="86"/>
      <c r="AG327" s="86"/>
      <c r="AH327" s="86"/>
      <c r="AI327" s="86"/>
      <c r="AJ327" s="86"/>
      <c r="AK327" s="86"/>
      <c r="AL327" s="86"/>
      <c r="AM327" s="86"/>
      <c r="AN327" s="86"/>
      <c r="AO327" s="86"/>
      <c r="AP327" s="86"/>
      <c r="AQ327" s="86"/>
      <c r="AR327" s="86"/>
      <c r="AS327" s="86"/>
      <c r="AT327" s="86"/>
      <c r="AU327" s="86"/>
      <c r="AV327" s="86"/>
      <c r="AW327" s="86"/>
      <c r="AX327" s="86"/>
      <c r="AY327" s="86"/>
      <c r="AZ327" s="86"/>
      <c r="BA327" s="86"/>
      <c r="BB327" s="86"/>
      <c r="BC327" s="86"/>
      <c r="BD327" s="86"/>
      <c r="BE327" s="86"/>
      <c r="BF327" s="86"/>
      <c r="BG327" s="86"/>
      <c r="BH327" s="86"/>
    </row>
    <row r="328" spans="1:60" ht="15.75" thickBot="1">
      <c r="A328" s="5" t="s">
        <v>7</v>
      </c>
      <c r="B328" s="13" t="s">
        <v>53</v>
      </c>
      <c r="C328" s="49">
        <v>-6.2</v>
      </c>
      <c r="D328" s="49">
        <v>9.3800000000000008</v>
      </c>
      <c r="E328" s="49">
        <v>-22.08</v>
      </c>
      <c r="F328" s="49">
        <v>0.18</v>
      </c>
      <c r="G328" s="49">
        <v>-0.36</v>
      </c>
      <c r="H328" s="49">
        <v>-2.71</v>
      </c>
      <c r="I328" s="49">
        <v>-14.87</v>
      </c>
      <c r="J328" s="84">
        <v>-25.98</v>
      </c>
      <c r="K328" s="83">
        <v>16.809999999999999</v>
      </c>
      <c r="L328" s="49">
        <v>-6.82</v>
      </c>
      <c r="M328" s="49">
        <v>1.9</v>
      </c>
      <c r="N328" s="49">
        <v>-20.48</v>
      </c>
      <c r="O328" s="49">
        <v>8.6999999999999993</v>
      </c>
      <c r="P328" s="49">
        <f t="shared" si="192"/>
        <v>-3.0769230769230771</v>
      </c>
      <c r="Q328" s="49">
        <f t="shared" si="192"/>
        <v>9.2063492063492074</v>
      </c>
      <c r="R328" s="84">
        <f t="shared" si="192"/>
        <v>-12.5</v>
      </c>
      <c r="S328" s="84">
        <f t="shared" si="192"/>
        <v>3.322259136212625</v>
      </c>
      <c r="T328" s="84">
        <f t="shared" si="192"/>
        <v>8.0385852090032159</v>
      </c>
      <c r="U328" s="80">
        <f t="shared" si="192"/>
        <v>-31.845238095238095</v>
      </c>
      <c r="V328" s="49">
        <f t="shared" si="188"/>
        <v>-51.515151515151516</v>
      </c>
      <c r="W328" s="49">
        <f t="shared" si="189"/>
        <v>-66.95526695526695</v>
      </c>
      <c r="X328" s="49">
        <f t="shared" si="190"/>
        <v>-15.151515151515152</v>
      </c>
      <c r="Y328" s="49">
        <f t="shared" si="191"/>
        <v>-42.171717171717169</v>
      </c>
      <c r="Z328" s="49">
        <f t="shared" si="193"/>
        <v>-50</v>
      </c>
      <c r="AA328" s="49">
        <v>-25</v>
      </c>
      <c r="AB328" s="86"/>
      <c r="AC328" s="86"/>
      <c r="AD328" s="86"/>
      <c r="AE328" s="86"/>
      <c r="AF328" s="86"/>
      <c r="AG328" s="86"/>
      <c r="AH328" s="86"/>
      <c r="AI328" s="86"/>
      <c r="AJ328" s="86"/>
      <c r="AK328" s="86"/>
      <c r="AL328" s="86"/>
      <c r="AM328" s="86"/>
      <c r="AN328" s="86"/>
      <c r="AO328" s="86"/>
      <c r="AP328" s="86"/>
      <c r="AQ328" s="86"/>
      <c r="AR328" s="86"/>
      <c r="AS328" s="86"/>
      <c r="AT328" s="86"/>
      <c r="AU328" s="86"/>
      <c r="AV328" s="86"/>
      <c r="AW328" s="86"/>
      <c r="AX328" s="86"/>
      <c r="AY328" s="86"/>
      <c r="AZ328" s="86"/>
      <c r="BA328" s="86"/>
      <c r="BB328" s="86"/>
      <c r="BC328" s="86"/>
      <c r="BD328" s="86"/>
      <c r="BE328" s="86"/>
      <c r="BF328" s="86"/>
      <c r="BG328" s="86"/>
      <c r="BH328" s="86"/>
    </row>
    <row r="329" spans="1:60" ht="15.75" thickBot="1">
      <c r="A329" s="5" t="s">
        <v>8</v>
      </c>
      <c r="B329" s="13" t="s">
        <v>53</v>
      </c>
      <c r="C329" s="49">
        <v>-1.93</v>
      </c>
      <c r="D329" s="49">
        <v>-8.3699999999999992</v>
      </c>
      <c r="E329" s="49">
        <v>-17.739999999999998</v>
      </c>
      <c r="F329" s="49">
        <v>9.15</v>
      </c>
      <c r="G329" s="49">
        <v>-14.97</v>
      </c>
      <c r="H329" s="49">
        <v>-12.68</v>
      </c>
      <c r="I329" s="49">
        <v>-11.29</v>
      </c>
      <c r="J329" s="49">
        <v>6.36</v>
      </c>
      <c r="K329" s="49">
        <v>-11.97</v>
      </c>
      <c r="L329" s="84">
        <v>-18.45</v>
      </c>
      <c r="M329" s="49">
        <v>1.19</v>
      </c>
      <c r="N329" s="49">
        <v>-2.35</v>
      </c>
      <c r="O329" s="84">
        <v>20.48</v>
      </c>
      <c r="P329" s="49">
        <f t="shared" si="192"/>
        <v>-30</v>
      </c>
      <c r="Q329" s="49">
        <f t="shared" si="192"/>
        <v>-4.2857142857142856</v>
      </c>
      <c r="R329" s="84">
        <f t="shared" si="192"/>
        <v>2.9850746268656714</v>
      </c>
      <c r="S329" s="83">
        <f t="shared" si="192"/>
        <v>11.594202898550725</v>
      </c>
      <c r="T329" s="83">
        <f t="shared" si="192"/>
        <v>-6.4935064935064926</v>
      </c>
      <c r="U329" s="80">
        <f t="shared" si="192"/>
        <v>-34.722222222222221</v>
      </c>
      <c r="V329" s="49">
        <f t="shared" si="188"/>
        <v>-65.217391304347828</v>
      </c>
      <c r="W329" s="49">
        <f t="shared" si="189"/>
        <v>-77.294685990338166</v>
      </c>
      <c r="X329" s="49">
        <f t="shared" si="190"/>
        <v>-30.097087378640776</v>
      </c>
      <c r="Y329" s="49">
        <f t="shared" si="191"/>
        <v>-54.368932038834949</v>
      </c>
      <c r="Z329" s="49">
        <f t="shared" si="193"/>
        <v>-50</v>
      </c>
      <c r="AA329" s="49">
        <v>-25</v>
      </c>
      <c r="AB329" s="86"/>
      <c r="AC329" s="86"/>
      <c r="AD329" s="86"/>
      <c r="AE329" s="86"/>
      <c r="AF329" s="86"/>
      <c r="AG329" s="86"/>
      <c r="AH329" s="86"/>
      <c r="AI329" s="86"/>
      <c r="AJ329" s="86"/>
      <c r="AK329" s="86"/>
      <c r="AL329" s="86"/>
      <c r="AM329" s="86"/>
      <c r="AN329" s="86"/>
      <c r="AO329" s="86"/>
      <c r="AP329" s="86"/>
      <c r="AQ329" s="86"/>
      <c r="AR329" s="86"/>
      <c r="AS329" s="86"/>
      <c r="AT329" s="86"/>
      <c r="AU329" s="86"/>
      <c r="AV329" s="86"/>
      <c r="AW329" s="86"/>
      <c r="AX329" s="86"/>
      <c r="AY329" s="86"/>
      <c r="AZ329" s="86"/>
      <c r="BA329" s="86"/>
      <c r="BB329" s="86"/>
      <c r="BC329" s="86"/>
      <c r="BD329" s="86"/>
      <c r="BE329" s="86"/>
      <c r="BF329" s="86"/>
      <c r="BG329" s="86"/>
      <c r="BH329" s="86"/>
    </row>
    <row r="330" spans="1:60" ht="15.75" thickBot="1">
      <c r="A330" s="5" t="s">
        <v>9</v>
      </c>
      <c r="B330" s="13" t="s">
        <v>53</v>
      </c>
      <c r="C330" s="49">
        <v>-11.56</v>
      </c>
      <c r="D330" s="49">
        <v>-14.38</v>
      </c>
      <c r="E330" s="49">
        <v>-4.58</v>
      </c>
      <c r="F330" s="49">
        <v>-12</v>
      </c>
      <c r="G330" s="49">
        <v>7.27</v>
      </c>
      <c r="H330" s="49">
        <v>-22.88</v>
      </c>
      <c r="I330" s="49">
        <v>-4.4000000000000004</v>
      </c>
      <c r="J330" s="49">
        <v>-12.64</v>
      </c>
      <c r="K330" s="84">
        <v>10.53</v>
      </c>
      <c r="L330" s="49">
        <v>-4.76</v>
      </c>
      <c r="M330" s="49">
        <v>10</v>
      </c>
      <c r="N330" s="49">
        <v>-3.41</v>
      </c>
      <c r="O330" s="84">
        <v>-31.76</v>
      </c>
      <c r="P330" s="83">
        <f t="shared" si="192"/>
        <v>53.448275862068961</v>
      </c>
      <c r="Q330" s="84">
        <f t="shared" si="192"/>
        <v>-34.831460674157306</v>
      </c>
      <c r="R330" s="84">
        <f t="shared" si="192"/>
        <v>50</v>
      </c>
      <c r="S330" s="84">
        <f t="shared" si="192"/>
        <v>42.528735632183903</v>
      </c>
      <c r="T330" s="80">
        <f t="shared" si="192"/>
        <v>-48.387096774193552</v>
      </c>
      <c r="U330" s="84">
        <f t="shared" si="192"/>
        <v>-7.8125</v>
      </c>
      <c r="V330" s="49">
        <f t="shared" si="188"/>
        <v>-63.005780346820806</v>
      </c>
      <c r="W330" s="49">
        <f t="shared" si="189"/>
        <v>-65.895953757225428</v>
      </c>
      <c r="X330" s="49">
        <f t="shared" si="190"/>
        <v>-23.809523809523807</v>
      </c>
      <c r="Y330" s="49">
        <f t="shared" si="191"/>
        <v>-29.761904761904763</v>
      </c>
      <c r="Z330" s="49">
        <f t="shared" si="193"/>
        <v>-50</v>
      </c>
      <c r="AA330" s="49">
        <v>-25</v>
      </c>
      <c r="AB330" s="86"/>
      <c r="AC330" s="86"/>
      <c r="AD330" s="86"/>
      <c r="AE330" s="86"/>
      <c r="AF330" s="86"/>
      <c r="AG330" s="86"/>
      <c r="AH330" s="86"/>
      <c r="AI330" s="86"/>
      <c r="AJ330" s="86"/>
      <c r="AK330" s="86"/>
      <c r="AL330" s="86"/>
      <c r="AM330" s="86"/>
      <c r="AN330" s="86"/>
      <c r="AO330" s="86"/>
      <c r="AP330" s="86"/>
      <c r="AQ330" s="86"/>
      <c r="AR330" s="86"/>
      <c r="AS330" s="86"/>
      <c r="AT330" s="86"/>
      <c r="AU330" s="86"/>
      <c r="AV330" s="86"/>
      <c r="AW330" s="86"/>
      <c r="AX330" s="86"/>
      <c r="AY330" s="86"/>
      <c r="AZ330" s="86"/>
      <c r="BA330" s="86"/>
      <c r="BB330" s="86"/>
      <c r="BC330" s="86"/>
      <c r="BD330" s="86"/>
      <c r="BE330" s="86"/>
      <c r="BF330" s="86"/>
      <c r="BG330" s="86"/>
      <c r="BH330" s="86"/>
    </row>
    <row r="331" spans="1:60" ht="15.75" thickBot="1">
      <c r="A331" s="5" t="s">
        <v>10</v>
      </c>
      <c r="B331" s="13" t="s">
        <v>53</v>
      </c>
      <c r="C331" s="49">
        <v>-2.95</v>
      </c>
      <c r="D331" s="49">
        <v>-4.18</v>
      </c>
      <c r="E331" s="49">
        <v>-9.92</v>
      </c>
      <c r="F331" s="49">
        <v>-6.75</v>
      </c>
      <c r="G331" s="49">
        <v>-15.12</v>
      </c>
      <c r="H331" s="49">
        <v>-1.48</v>
      </c>
      <c r="I331" s="49">
        <v>-0.38</v>
      </c>
      <c r="J331" s="84">
        <v>-20.23</v>
      </c>
      <c r="K331" s="49">
        <v>-4.9800000000000004</v>
      </c>
      <c r="L331" s="84">
        <v>-0.25</v>
      </c>
      <c r="M331" s="49">
        <v>-5</v>
      </c>
      <c r="N331" s="49">
        <v>-9.4700000000000006</v>
      </c>
      <c r="O331" s="49">
        <v>-4.9400000000000004</v>
      </c>
      <c r="P331" s="49">
        <f t="shared" si="192"/>
        <v>-0.3058103975535168</v>
      </c>
      <c r="Q331" s="49">
        <f t="shared" si="192"/>
        <v>-5.8282208588957047</v>
      </c>
      <c r="R331" s="83">
        <f t="shared" si="192"/>
        <v>23.12703583061889</v>
      </c>
      <c r="S331" s="84">
        <f t="shared" si="192"/>
        <v>-16.402116402116402</v>
      </c>
      <c r="T331" s="84">
        <f t="shared" si="192"/>
        <v>11.39240506329114</v>
      </c>
      <c r="U331" s="80">
        <f t="shared" si="192"/>
        <v>-36.647727272727273</v>
      </c>
      <c r="V331" s="49">
        <f t="shared" si="188"/>
        <v>-56.703567035670353</v>
      </c>
      <c r="W331" s="49">
        <f t="shared" si="189"/>
        <v>-72.570725707257083</v>
      </c>
      <c r="X331" s="49">
        <f t="shared" si="190"/>
        <v>-12.219451371571072</v>
      </c>
      <c r="Y331" s="49">
        <f t="shared" si="191"/>
        <v>-44.389027431421447</v>
      </c>
      <c r="Z331" s="49">
        <f t="shared" si="193"/>
        <v>-50</v>
      </c>
      <c r="AA331" s="49">
        <v>-25</v>
      </c>
      <c r="AB331" s="86"/>
      <c r="AC331" s="86"/>
      <c r="AD331" s="86"/>
      <c r="AE331" s="86"/>
      <c r="AF331" s="86"/>
      <c r="AG331" s="86"/>
      <c r="AH331" s="86"/>
      <c r="AI331" s="86"/>
      <c r="AJ331" s="86"/>
      <c r="AK331" s="86"/>
      <c r="AL331" s="86"/>
      <c r="AM331" s="86"/>
      <c r="AN331" s="86"/>
      <c r="AO331" s="86"/>
      <c r="AP331" s="86"/>
      <c r="AQ331" s="86"/>
      <c r="AR331" s="86"/>
      <c r="AS331" s="86"/>
      <c r="AT331" s="86"/>
      <c r="AU331" s="86"/>
      <c r="AV331" s="86"/>
      <c r="AW331" s="86"/>
      <c r="AX331" s="86"/>
      <c r="AY331" s="86"/>
      <c r="AZ331" s="86"/>
      <c r="BA331" s="86"/>
      <c r="BB331" s="86"/>
      <c r="BC331" s="86"/>
      <c r="BD331" s="86"/>
      <c r="BE331" s="86"/>
      <c r="BF331" s="86"/>
      <c r="BG331" s="86"/>
      <c r="BH331" s="86"/>
    </row>
    <row r="332" spans="1:60" ht="15.75" thickBot="1">
      <c r="A332" s="14" t="s">
        <v>11</v>
      </c>
      <c r="B332" s="21" t="s">
        <v>54</v>
      </c>
      <c r="C332" s="47">
        <v>-3.04</v>
      </c>
      <c r="D332" s="47">
        <v>-2.74</v>
      </c>
      <c r="E332" s="47">
        <v>-13.35</v>
      </c>
      <c r="F332" s="47">
        <v>-4.68</v>
      </c>
      <c r="G332" s="47">
        <v>-4.8099999999999996</v>
      </c>
      <c r="H332" s="47">
        <v>-6.81</v>
      </c>
      <c r="I332" s="47">
        <v>-10.52</v>
      </c>
      <c r="J332" s="47">
        <v>-14.79</v>
      </c>
      <c r="K332" s="47">
        <v>0.21</v>
      </c>
      <c r="L332" s="47">
        <v>-4.83</v>
      </c>
      <c r="M332" s="47">
        <v>-0.22</v>
      </c>
      <c r="N332" s="82">
        <v>-14.83</v>
      </c>
      <c r="O332" s="82">
        <v>1.4</v>
      </c>
      <c r="P332" s="47">
        <f t="shared" si="192"/>
        <v>0.81453634085213023</v>
      </c>
      <c r="Q332" s="47">
        <f t="shared" si="192"/>
        <v>-4.9098819142324421</v>
      </c>
      <c r="R332" s="85">
        <f t="shared" si="192"/>
        <v>4.8366013071895431</v>
      </c>
      <c r="S332" s="82">
        <f t="shared" si="192"/>
        <v>2.0573566084788029</v>
      </c>
      <c r="T332" s="82">
        <f t="shared" si="192"/>
        <v>-4.1539401343921813</v>
      </c>
      <c r="U332" s="81">
        <f t="shared" si="192"/>
        <v>-29.063097514340345</v>
      </c>
      <c r="V332" s="47">
        <f t="shared" si="188"/>
        <v>-57.433532284319043</v>
      </c>
      <c r="W332" s="47">
        <f t="shared" si="189"/>
        <v>-69.804666304937598</v>
      </c>
      <c r="X332" s="47">
        <f t="shared" si="190"/>
        <v>-19.373072970195274</v>
      </c>
      <c r="Y332" s="47">
        <f t="shared" si="191"/>
        <v>-42.805755395683455</v>
      </c>
      <c r="Z332" s="47">
        <f t="shared" si="193"/>
        <v>-50</v>
      </c>
      <c r="AA332" s="47">
        <v>-25</v>
      </c>
      <c r="AB332" s="163"/>
      <c r="AC332" s="163"/>
      <c r="AD332" s="163"/>
      <c r="AE332" s="163"/>
      <c r="AF332" s="163"/>
      <c r="AG332" s="163"/>
      <c r="AH332" s="163"/>
      <c r="AI332" s="163"/>
      <c r="AJ332" s="163"/>
      <c r="AK332" s="163"/>
      <c r="AL332" s="163"/>
      <c r="AM332" s="163"/>
      <c r="AN332" s="163"/>
      <c r="AO332" s="163"/>
      <c r="AP332" s="163"/>
      <c r="AQ332" s="163"/>
      <c r="AR332" s="163"/>
      <c r="AS332" s="163"/>
      <c r="AT332" s="163"/>
      <c r="AU332" s="163"/>
      <c r="AV332" s="163"/>
      <c r="AW332" s="163"/>
      <c r="AX332" s="163"/>
      <c r="AY332" s="163"/>
      <c r="AZ332" s="163"/>
      <c r="BA332" s="163"/>
      <c r="BB332" s="163"/>
      <c r="BC332" s="163"/>
      <c r="BD332" s="163"/>
      <c r="BE332" s="163"/>
      <c r="BF332" s="163"/>
      <c r="BG332" s="163"/>
      <c r="BH332" s="163"/>
    </row>
    <row r="333" spans="1:60" ht="15.75" thickBot="1">
      <c r="A333" s="5" t="s">
        <v>12</v>
      </c>
      <c r="B333" s="13" t="s">
        <v>53</v>
      </c>
      <c r="C333" s="49">
        <v>-2.79</v>
      </c>
      <c r="D333" s="49">
        <v>-10.88</v>
      </c>
      <c r="E333" s="49">
        <v>-8.2899999999999991</v>
      </c>
      <c r="F333" s="49">
        <v>-9.0500000000000007</v>
      </c>
      <c r="G333" s="49">
        <v>-2.4900000000000002</v>
      </c>
      <c r="H333" s="49">
        <v>-8.7799999999999994</v>
      </c>
      <c r="I333" s="49">
        <v>-8.07</v>
      </c>
      <c r="J333" s="49">
        <v>-5.74</v>
      </c>
      <c r="K333" s="49">
        <v>9.68</v>
      </c>
      <c r="L333" s="84">
        <v>-13.4</v>
      </c>
      <c r="M333" s="49">
        <v>-4.53</v>
      </c>
      <c r="N333" s="49">
        <v>-11.46</v>
      </c>
      <c r="O333" s="83">
        <v>11.61</v>
      </c>
      <c r="P333" s="49">
        <f t="shared" si="192"/>
        <v>-1.2</v>
      </c>
      <c r="Q333" s="49">
        <f t="shared" si="192"/>
        <v>0.80971659919028338</v>
      </c>
      <c r="R333" s="84">
        <f t="shared" si="192"/>
        <v>8.0321285140562253</v>
      </c>
      <c r="S333" s="84">
        <f t="shared" si="192"/>
        <v>-11.152416356877323</v>
      </c>
      <c r="T333" s="84">
        <f t="shared" si="192"/>
        <v>-12.552301255230125</v>
      </c>
      <c r="U333" s="80">
        <f t="shared" si="192"/>
        <v>-27.27272727272727</v>
      </c>
      <c r="V333" s="49">
        <f t="shared" si="188"/>
        <v>-58.28343313373253</v>
      </c>
      <c r="W333" s="49">
        <f t="shared" si="189"/>
        <v>-69.660678642714572</v>
      </c>
      <c r="X333" s="49">
        <f t="shared" si="190"/>
        <v>-31.699346405228756</v>
      </c>
      <c r="Y333" s="49">
        <f t="shared" si="191"/>
        <v>-50.326797385620914</v>
      </c>
      <c r="Z333" s="49">
        <f t="shared" si="193"/>
        <v>-50</v>
      </c>
      <c r="AA333" s="49">
        <v>-25</v>
      </c>
      <c r="AB333" s="86"/>
      <c r="AC333" s="86"/>
      <c r="AD333" s="86"/>
      <c r="AE333" s="86"/>
      <c r="AF333" s="86"/>
      <c r="AG333" s="86"/>
      <c r="AH333" s="86"/>
      <c r="AI333" s="86"/>
      <c r="AJ333" s="86"/>
      <c r="AK333" s="86"/>
      <c r="AL333" s="86"/>
      <c r="AM333" s="86"/>
      <c r="AN333" s="86"/>
      <c r="AO333" s="86"/>
      <c r="AP333" s="86"/>
      <c r="AQ333" s="86"/>
      <c r="AR333" s="86"/>
      <c r="AS333" s="86"/>
      <c r="AT333" s="86"/>
      <c r="AU333" s="86"/>
      <c r="AV333" s="86"/>
      <c r="AW333" s="86"/>
      <c r="AX333" s="86"/>
      <c r="AY333" s="86"/>
      <c r="AZ333" s="86"/>
      <c r="BA333" s="86"/>
      <c r="BB333" s="86"/>
      <c r="BC333" s="86"/>
      <c r="BD333" s="86"/>
      <c r="BE333" s="86"/>
      <c r="BF333" s="86"/>
      <c r="BG333" s="86"/>
      <c r="BH333" s="86"/>
    </row>
    <row r="334" spans="1:60" ht="15.75" thickBot="1">
      <c r="A334" s="5" t="s">
        <v>13</v>
      </c>
      <c r="B334" s="13" t="s">
        <v>53</v>
      </c>
      <c r="C334" s="49">
        <v>-4.2699999999999996</v>
      </c>
      <c r="D334" s="49">
        <v>13.39</v>
      </c>
      <c r="E334" s="49">
        <v>-18.11</v>
      </c>
      <c r="F334" s="49">
        <v>-7.69</v>
      </c>
      <c r="G334" s="49">
        <v>4.17</v>
      </c>
      <c r="H334" s="49">
        <v>-8</v>
      </c>
      <c r="I334" s="49">
        <v>-10.87</v>
      </c>
      <c r="J334" s="49">
        <v>-8.5399999999999991</v>
      </c>
      <c r="K334" s="49">
        <v>5.33</v>
      </c>
      <c r="L334" s="49">
        <v>-22.78</v>
      </c>
      <c r="M334" s="49">
        <v>-18.03</v>
      </c>
      <c r="N334" s="84">
        <v>22</v>
      </c>
      <c r="O334" s="84">
        <v>-22.95</v>
      </c>
      <c r="P334" s="49">
        <f t="shared" si="192"/>
        <v>36.170212765957451</v>
      </c>
      <c r="Q334" s="80">
        <f t="shared" si="192"/>
        <v>-45.3125</v>
      </c>
      <c r="R334" s="83">
        <f t="shared" si="192"/>
        <v>37.142857142857146</v>
      </c>
      <c r="S334" s="84">
        <f t="shared" si="192"/>
        <v>0</v>
      </c>
      <c r="T334" s="84">
        <f t="shared" si="192"/>
        <v>6.25</v>
      </c>
      <c r="U334" s="84">
        <f t="shared" si="192"/>
        <v>-11.76470588235294</v>
      </c>
      <c r="V334" s="49">
        <f t="shared" si="188"/>
        <v>-56.410256410256409</v>
      </c>
      <c r="W334" s="49">
        <f t="shared" si="189"/>
        <v>-61.53846153846154</v>
      </c>
      <c r="X334" s="49">
        <f t="shared" si="190"/>
        <v>-35.443037974683541</v>
      </c>
      <c r="Y334" s="49">
        <f t="shared" si="191"/>
        <v>-43.037974683544306</v>
      </c>
      <c r="Z334" s="49">
        <f t="shared" si="193"/>
        <v>-50</v>
      </c>
      <c r="AA334" s="49">
        <v>-25</v>
      </c>
      <c r="AB334" s="86"/>
      <c r="AC334" s="86"/>
      <c r="AD334" s="86"/>
      <c r="AE334" s="86"/>
      <c r="AF334" s="86"/>
      <c r="AG334" s="86"/>
      <c r="AH334" s="86"/>
      <c r="AI334" s="86"/>
      <c r="AJ334" s="86"/>
      <c r="AK334" s="86"/>
      <c r="AL334" s="86"/>
      <c r="AM334" s="86"/>
      <c r="AN334" s="86"/>
      <c r="AO334" s="86"/>
      <c r="AP334" s="86"/>
      <c r="AQ334" s="86"/>
      <c r="AR334" s="86"/>
      <c r="AS334" s="86"/>
      <c r="AT334" s="86"/>
      <c r="AU334" s="86"/>
      <c r="AV334" s="86"/>
      <c r="AW334" s="86"/>
      <c r="AX334" s="86"/>
      <c r="AY334" s="86"/>
      <c r="AZ334" s="86"/>
      <c r="BA334" s="86"/>
      <c r="BB334" s="86"/>
      <c r="BC334" s="86"/>
      <c r="BD334" s="86"/>
      <c r="BE334" s="86"/>
      <c r="BF334" s="86"/>
      <c r="BG334" s="86"/>
      <c r="BH334" s="86"/>
    </row>
    <row r="335" spans="1:60" ht="15.75" thickBot="1">
      <c r="A335" s="5" t="s">
        <v>14</v>
      </c>
      <c r="B335" s="13" t="s">
        <v>53</v>
      </c>
      <c r="C335" s="49">
        <v>-8.33</v>
      </c>
      <c r="D335" s="49">
        <v>-7.66</v>
      </c>
      <c r="E335" s="49">
        <v>-4.1500000000000004</v>
      </c>
      <c r="F335" s="49">
        <v>-18.920000000000002</v>
      </c>
      <c r="G335" s="49">
        <v>14</v>
      </c>
      <c r="H335" s="49">
        <v>-14.04</v>
      </c>
      <c r="I335" s="49">
        <v>-10.199999999999999</v>
      </c>
      <c r="J335" s="49">
        <v>-11.36</v>
      </c>
      <c r="K335" s="49">
        <v>-6.84</v>
      </c>
      <c r="L335" s="83">
        <v>18.350000000000001</v>
      </c>
      <c r="M335" s="84">
        <v>-23.26</v>
      </c>
      <c r="N335" s="49">
        <v>-13.13</v>
      </c>
      <c r="O335" s="49">
        <v>16.28</v>
      </c>
      <c r="P335" s="49">
        <f t="shared" si="192"/>
        <v>-7.0000000000000009</v>
      </c>
      <c r="Q335" s="49">
        <f t="shared" si="192"/>
        <v>7.5268817204301079</v>
      </c>
      <c r="R335" s="84">
        <f t="shared" si="192"/>
        <v>-4</v>
      </c>
      <c r="S335" s="84">
        <f t="shared" si="192"/>
        <v>-9.375</v>
      </c>
      <c r="T335" s="84">
        <f t="shared" si="192"/>
        <v>13.793103448275861</v>
      </c>
      <c r="U335" s="80">
        <f t="shared" si="192"/>
        <v>-30.303030303030305</v>
      </c>
      <c r="V335" s="49">
        <f t="shared" si="188"/>
        <v>-56.578947368421048</v>
      </c>
      <c r="W335" s="49">
        <f t="shared" si="189"/>
        <v>-69.73684210526315</v>
      </c>
      <c r="X335" s="49">
        <f t="shared" si="190"/>
        <v>-9.1743119266055047</v>
      </c>
      <c r="Y335" s="49">
        <f t="shared" si="191"/>
        <v>-36.697247706422019</v>
      </c>
      <c r="Z335" s="49">
        <f t="shared" si="193"/>
        <v>-50</v>
      </c>
      <c r="AA335" s="49">
        <v>-25</v>
      </c>
      <c r="AB335" s="86"/>
      <c r="AC335" s="86"/>
      <c r="AD335" s="86"/>
      <c r="AE335" s="86"/>
      <c r="AF335" s="86"/>
      <c r="AG335" s="86"/>
      <c r="AH335" s="86"/>
      <c r="AI335" s="86"/>
      <c r="AJ335" s="86"/>
      <c r="AK335" s="86"/>
      <c r="AL335" s="86"/>
      <c r="AM335" s="86"/>
      <c r="AN335" s="86"/>
      <c r="AO335" s="86"/>
      <c r="AP335" s="86"/>
      <c r="AQ335" s="86"/>
      <c r="AR335" s="86"/>
      <c r="AS335" s="86"/>
      <c r="AT335" s="86"/>
      <c r="AU335" s="86"/>
      <c r="AV335" s="86"/>
      <c r="AW335" s="86"/>
      <c r="AX335" s="86"/>
      <c r="AY335" s="86"/>
      <c r="AZ335" s="86"/>
      <c r="BA335" s="86"/>
      <c r="BB335" s="86"/>
      <c r="BC335" s="86"/>
      <c r="BD335" s="86"/>
      <c r="BE335" s="86"/>
      <c r="BF335" s="86"/>
      <c r="BG335" s="86"/>
      <c r="BH335" s="86"/>
    </row>
    <row r="336" spans="1:60" ht="15.75" thickBot="1">
      <c r="A336" s="5" t="s">
        <v>15</v>
      </c>
      <c r="B336" s="13" t="s">
        <v>53</v>
      </c>
      <c r="C336" s="49">
        <v>5.34</v>
      </c>
      <c r="D336" s="84">
        <v>-24.42</v>
      </c>
      <c r="E336" s="83">
        <v>11.86</v>
      </c>
      <c r="F336" s="49">
        <v>-8.76</v>
      </c>
      <c r="G336" s="49">
        <v>-3.2</v>
      </c>
      <c r="H336" s="49">
        <v>-8.35</v>
      </c>
      <c r="I336" s="49">
        <v>-6.45</v>
      </c>
      <c r="J336" s="49">
        <v>0.2</v>
      </c>
      <c r="K336" s="49">
        <v>-8.91</v>
      </c>
      <c r="L336" s="49">
        <v>-5.56</v>
      </c>
      <c r="M336" s="49">
        <v>-9.41</v>
      </c>
      <c r="N336" s="49">
        <v>-4.9400000000000004</v>
      </c>
      <c r="O336" s="49">
        <v>1.37</v>
      </c>
      <c r="P336" s="49">
        <f t="shared" si="192"/>
        <v>-0.26954177897574128</v>
      </c>
      <c r="Q336" s="49">
        <f t="shared" si="192"/>
        <v>-6.2162162162162167</v>
      </c>
      <c r="R336" s="84">
        <f t="shared" si="192"/>
        <v>2.5936599423631126</v>
      </c>
      <c r="S336" s="84">
        <f t="shared" si="192"/>
        <v>-5.0561797752808983</v>
      </c>
      <c r="T336" s="84">
        <f t="shared" si="192"/>
        <v>-12.721893491124261</v>
      </c>
      <c r="U336" s="80">
        <f t="shared" si="192"/>
        <v>-11.525423728813559</v>
      </c>
      <c r="V336" s="49">
        <f t="shared" si="188"/>
        <v>-59.644322845417243</v>
      </c>
      <c r="W336" s="49">
        <f t="shared" si="189"/>
        <v>-64.295485636114918</v>
      </c>
      <c r="X336" s="49">
        <f t="shared" si="190"/>
        <v>-34.444444444444443</v>
      </c>
      <c r="Y336" s="49">
        <f t="shared" si="191"/>
        <v>-42</v>
      </c>
      <c r="Z336" s="49">
        <f t="shared" si="193"/>
        <v>-50</v>
      </c>
      <c r="AA336" s="49">
        <v>-25</v>
      </c>
      <c r="AB336" s="86"/>
      <c r="AC336" s="86"/>
      <c r="AD336" s="86"/>
      <c r="AE336" s="86"/>
      <c r="AF336" s="86"/>
      <c r="AG336" s="86"/>
      <c r="AH336" s="86"/>
      <c r="AI336" s="86"/>
      <c r="AJ336" s="86"/>
      <c r="AK336" s="86"/>
      <c r="AL336" s="86"/>
      <c r="AM336" s="86"/>
      <c r="AN336" s="86"/>
      <c r="AO336" s="86"/>
      <c r="AP336" s="86"/>
      <c r="AQ336" s="86"/>
      <c r="AR336" s="86"/>
      <c r="AS336" s="86"/>
      <c r="AT336" s="86"/>
      <c r="AU336" s="86"/>
      <c r="AV336" s="86"/>
      <c r="AW336" s="86"/>
      <c r="AX336" s="86"/>
      <c r="AY336" s="86"/>
      <c r="AZ336" s="86"/>
      <c r="BA336" s="86"/>
      <c r="BB336" s="86"/>
      <c r="BC336" s="86"/>
      <c r="BD336" s="86"/>
      <c r="BE336" s="86"/>
      <c r="BF336" s="86"/>
      <c r="BG336" s="86"/>
      <c r="BH336" s="86"/>
    </row>
    <row r="337" spans="1:60" ht="15.75" thickBot="1">
      <c r="A337" s="14" t="s">
        <v>16</v>
      </c>
      <c r="B337" s="21" t="s">
        <v>54</v>
      </c>
      <c r="C337" s="47">
        <v>0.06</v>
      </c>
      <c r="D337" s="82">
        <v>-15.34</v>
      </c>
      <c r="E337" s="47">
        <v>0.15</v>
      </c>
      <c r="F337" s="47">
        <v>-10.16</v>
      </c>
      <c r="G337" s="47">
        <v>-0.25</v>
      </c>
      <c r="H337" s="47">
        <v>-9.26</v>
      </c>
      <c r="I337" s="47">
        <v>-7.81</v>
      </c>
      <c r="J337" s="47">
        <v>-3.79</v>
      </c>
      <c r="K337" s="47">
        <v>-2.1800000000000002</v>
      </c>
      <c r="L337" s="47">
        <v>-6.78</v>
      </c>
      <c r="M337" s="47">
        <v>-10.57</v>
      </c>
      <c r="N337" s="47">
        <v>-6.35</v>
      </c>
      <c r="O337" s="82">
        <v>4.21</v>
      </c>
      <c r="P337" s="47">
        <f t="shared" si="192"/>
        <v>0.78125</v>
      </c>
      <c r="Q337" s="47">
        <f t="shared" si="192"/>
        <v>-5.5555555555555554</v>
      </c>
      <c r="R337" s="85">
        <f t="shared" si="192"/>
        <v>5.198358413132695</v>
      </c>
      <c r="S337" s="82">
        <f t="shared" si="192"/>
        <v>-7.4122236671001307</v>
      </c>
      <c r="T337" s="82">
        <f t="shared" si="192"/>
        <v>-8.1460674157303377</v>
      </c>
      <c r="U337" s="81">
        <f t="shared" si="192"/>
        <v>-19.418960244648318</v>
      </c>
      <c r="V337" s="47">
        <f t="shared" si="188"/>
        <v>-58.528852251109697</v>
      </c>
      <c r="W337" s="47">
        <f t="shared" si="189"/>
        <v>-66.582117945466081</v>
      </c>
      <c r="X337" s="47">
        <f t="shared" si="190"/>
        <v>-30.720338983050848</v>
      </c>
      <c r="Y337" s="47">
        <f t="shared" si="191"/>
        <v>-44.173728813559322</v>
      </c>
      <c r="Z337" s="47">
        <f t="shared" si="193"/>
        <v>-50</v>
      </c>
      <c r="AA337" s="47">
        <v>-25</v>
      </c>
      <c r="AB337" s="163"/>
      <c r="AC337" s="163"/>
      <c r="AD337" s="163"/>
      <c r="AE337" s="163"/>
      <c r="AF337" s="163"/>
      <c r="AG337" s="163"/>
      <c r="AH337" s="163"/>
      <c r="AI337" s="163"/>
      <c r="AJ337" s="163"/>
      <c r="AK337" s="163"/>
      <c r="AL337" s="163"/>
      <c r="AM337" s="163"/>
      <c r="AN337" s="163"/>
      <c r="AO337" s="163"/>
      <c r="AP337" s="163"/>
      <c r="AQ337" s="163"/>
      <c r="AR337" s="163"/>
      <c r="AS337" s="163"/>
      <c r="AT337" s="163"/>
      <c r="AU337" s="163"/>
      <c r="AV337" s="163"/>
      <c r="AW337" s="163"/>
      <c r="AX337" s="163"/>
      <c r="AY337" s="163"/>
      <c r="AZ337" s="163"/>
      <c r="BA337" s="163"/>
      <c r="BB337" s="163"/>
      <c r="BC337" s="163"/>
      <c r="BD337" s="163"/>
      <c r="BE337" s="163"/>
      <c r="BF337" s="163"/>
      <c r="BG337" s="163"/>
      <c r="BH337" s="163"/>
    </row>
    <row r="338" spans="1:60" ht="15.75" thickBot="1">
      <c r="A338" s="5" t="s">
        <v>17</v>
      </c>
      <c r="B338" s="13" t="s">
        <v>53</v>
      </c>
      <c r="C338" s="49">
        <v>10.119999999999999</v>
      </c>
      <c r="D338" s="49">
        <v>-16.760000000000002</v>
      </c>
      <c r="E338" s="49">
        <v>-8.44</v>
      </c>
      <c r="F338" s="49">
        <v>-4.96</v>
      </c>
      <c r="G338" s="83">
        <v>23.13</v>
      </c>
      <c r="H338" s="80">
        <v>-27.88</v>
      </c>
      <c r="I338" s="49">
        <v>-19.329999999999998</v>
      </c>
      <c r="J338" s="49">
        <v>-3.13</v>
      </c>
      <c r="K338" s="49">
        <v>-15.05</v>
      </c>
      <c r="L338" s="49">
        <v>5.0599999999999996</v>
      </c>
      <c r="M338" s="49">
        <v>10.84</v>
      </c>
      <c r="N338" s="49">
        <v>-23.91</v>
      </c>
      <c r="O338" s="49">
        <v>10</v>
      </c>
      <c r="P338" s="49">
        <f t="shared" si="192"/>
        <v>9.0909090909090917</v>
      </c>
      <c r="Q338" s="49">
        <f t="shared" si="192"/>
        <v>-9.5238095238095237</v>
      </c>
      <c r="R338" s="84">
        <f t="shared" si="192"/>
        <v>-9.2105263157894726</v>
      </c>
      <c r="S338" s="84">
        <f t="shared" si="192"/>
        <v>10.144927536231885</v>
      </c>
      <c r="T338" s="84">
        <f t="shared" si="192"/>
        <v>2.6315789473684208</v>
      </c>
      <c r="U338" s="84">
        <f t="shared" si="192"/>
        <v>-24.358974358974358</v>
      </c>
      <c r="V338" s="49">
        <f t="shared" si="188"/>
        <v>-53.571428571428569</v>
      </c>
      <c r="W338" s="49">
        <f t="shared" si="189"/>
        <v>-64.88095238095238</v>
      </c>
      <c r="X338" s="49">
        <f t="shared" si="190"/>
        <v>-1.2658227848101267</v>
      </c>
      <c r="Y338" s="49">
        <f t="shared" si="191"/>
        <v>-25.316455696202532</v>
      </c>
      <c r="Z338" s="49">
        <f t="shared" si="193"/>
        <v>-50</v>
      </c>
      <c r="AA338" s="49">
        <v>-25</v>
      </c>
      <c r="AB338" s="86"/>
      <c r="AC338" s="86"/>
      <c r="AD338" s="86"/>
      <c r="AE338" s="86"/>
      <c r="AF338" s="86"/>
      <c r="AG338" s="86"/>
      <c r="AH338" s="86"/>
      <c r="AI338" s="86"/>
      <c r="AJ338" s="86"/>
      <c r="AK338" s="86"/>
      <c r="AL338" s="86"/>
      <c r="AM338" s="86"/>
      <c r="AN338" s="86"/>
      <c r="AO338" s="86"/>
      <c r="AP338" s="86"/>
      <c r="AQ338" s="86"/>
      <c r="AR338" s="86"/>
      <c r="AS338" s="86"/>
      <c r="AT338" s="86"/>
      <c r="AU338" s="86"/>
      <c r="AV338" s="86"/>
      <c r="AW338" s="86"/>
      <c r="AX338" s="86"/>
      <c r="AY338" s="86"/>
      <c r="AZ338" s="86"/>
      <c r="BA338" s="86"/>
      <c r="BB338" s="86"/>
      <c r="BC338" s="86"/>
      <c r="BD338" s="86"/>
      <c r="BE338" s="86"/>
      <c r="BF338" s="86"/>
      <c r="BG338" s="86"/>
      <c r="BH338" s="86"/>
    </row>
    <row r="339" spans="1:60" ht="15.75" thickBot="1">
      <c r="A339" s="5" t="s">
        <v>18</v>
      </c>
      <c r="B339" s="13" t="s">
        <v>53</v>
      </c>
      <c r="C339" s="49">
        <v>-18.920000000000002</v>
      </c>
      <c r="D339" s="84">
        <v>40</v>
      </c>
      <c r="E339" s="84">
        <v>-42.86</v>
      </c>
      <c r="F339" s="49">
        <v>20.83</v>
      </c>
      <c r="G339" s="49">
        <v>10.34</v>
      </c>
      <c r="H339" s="49">
        <v>-37.5</v>
      </c>
      <c r="I339" s="49">
        <v>35</v>
      </c>
      <c r="J339" s="49">
        <v>-22.22</v>
      </c>
      <c r="K339" s="49">
        <v>33.33</v>
      </c>
      <c r="L339" s="49">
        <v>-32.14</v>
      </c>
      <c r="M339" s="49">
        <v>0</v>
      </c>
      <c r="N339" s="49">
        <v>36.840000000000003</v>
      </c>
      <c r="O339" s="49">
        <v>3.85</v>
      </c>
      <c r="P339" s="49">
        <f t="shared" si="192"/>
        <v>-18.518518518518519</v>
      </c>
      <c r="Q339" s="49">
        <f t="shared" si="192"/>
        <v>-22.727272727272727</v>
      </c>
      <c r="R339" s="84">
        <f t="shared" si="192"/>
        <v>58.82352941176471</v>
      </c>
      <c r="S339" s="80">
        <f t="shared" si="192"/>
        <v>-44.444444444444443</v>
      </c>
      <c r="T339" s="84">
        <f t="shared" si="192"/>
        <v>86.666666666666671</v>
      </c>
      <c r="U339" s="84">
        <f t="shared" si="192"/>
        <v>-10.714285714285714</v>
      </c>
      <c r="V339" s="49">
        <f t="shared" si="188"/>
        <v>-24.324324324324326</v>
      </c>
      <c r="W339" s="49">
        <f t="shared" si="189"/>
        <v>-32.432432432432435</v>
      </c>
      <c r="X339" s="49">
        <f t="shared" si="190"/>
        <v>0</v>
      </c>
      <c r="Y339" s="49">
        <f t="shared" si="191"/>
        <v>-10.714285714285714</v>
      </c>
      <c r="Z339" s="49">
        <f t="shared" si="193"/>
        <v>-50</v>
      </c>
      <c r="AA339" s="49">
        <v>-25</v>
      </c>
      <c r="AB339" s="86"/>
      <c r="AC339" s="86"/>
      <c r="AD339" s="86"/>
      <c r="AE339" s="86"/>
      <c r="AF339" s="86"/>
      <c r="AG339" s="86"/>
      <c r="AH339" s="86"/>
      <c r="AI339" s="86"/>
      <c r="AJ339" s="86"/>
      <c r="AK339" s="86"/>
      <c r="AL339" s="86"/>
      <c r="AM339" s="86"/>
      <c r="AN339" s="86"/>
      <c r="AO339" s="86"/>
      <c r="AP339" s="86"/>
      <c r="AQ339" s="86"/>
      <c r="AR339" s="86"/>
      <c r="AS339" s="86"/>
      <c r="AT339" s="86"/>
      <c r="AU339" s="86"/>
      <c r="AV339" s="86"/>
      <c r="AW339" s="86"/>
      <c r="AX339" s="86"/>
      <c r="AY339" s="86"/>
      <c r="AZ339" s="86"/>
      <c r="BA339" s="86"/>
      <c r="BB339" s="86"/>
      <c r="BC339" s="86"/>
      <c r="BD339" s="86"/>
      <c r="BE339" s="86"/>
      <c r="BF339" s="86"/>
      <c r="BG339" s="86"/>
      <c r="BH339" s="86"/>
    </row>
    <row r="340" spans="1:60" ht="15.75" thickBot="1">
      <c r="A340" s="5" t="s">
        <v>19</v>
      </c>
      <c r="B340" s="13" t="s">
        <v>53</v>
      </c>
      <c r="C340" s="49">
        <v>-4.4800000000000004</v>
      </c>
      <c r="D340" s="83">
        <v>13.78</v>
      </c>
      <c r="E340" s="49">
        <v>5.15</v>
      </c>
      <c r="F340" s="49">
        <v>-9.8000000000000007</v>
      </c>
      <c r="G340" s="49">
        <v>-11.96</v>
      </c>
      <c r="H340" s="49">
        <v>-1.23</v>
      </c>
      <c r="I340" s="49">
        <v>2.81</v>
      </c>
      <c r="J340" s="49">
        <v>-12.46</v>
      </c>
      <c r="K340" s="49">
        <v>-11.81</v>
      </c>
      <c r="L340" s="49">
        <v>-4.33</v>
      </c>
      <c r="M340" s="49">
        <v>-0.41</v>
      </c>
      <c r="N340" s="49">
        <v>12.81</v>
      </c>
      <c r="O340" s="84">
        <v>-14.65</v>
      </c>
      <c r="P340" s="49">
        <f t="shared" si="192"/>
        <v>0.85836909871244638</v>
      </c>
      <c r="Q340" s="49">
        <f t="shared" si="192"/>
        <v>-7.2340425531914887</v>
      </c>
      <c r="R340" s="84">
        <f t="shared" si="192"/>
        <v>11.009174311926607</v>
      </c>
      <c r="S340" s="84">
        <f t="shared" si="192"/>
        <v>-14.87603305785124</v>
      </c>
      <c r="T340" s="84">
        <f t="shared" si="192"/>
        <v>8.2524271844660202</v>
      </c>
      <c r="U340" s="84">
        <f t="shared" si="192"/>
        <v>-21.076233183856502</v>
      </c>
      <c r="V340" s="49">
        <f t="shared" si="188"/>
        <v>-37.535014005602243</v>
      </c>
      <c r="W340" s="49">
        <f t="shared" si="189"/>
        <v>-50.700280112044815</v>
      </c>
      <c r="X340" s="49">
        <f t="shared" si="190"/>
        <v>-12.204724409448819</v>
      </c>
      <c r="Y340" s="49">
        <f t="shared" si="191"/>
        <v>-30.708661417322837</v>
      </c>
      <c r="Z340" s="49">
        <f t="shared" si="193"/>
        <v>-50</v>
      </c>
      <c r="AA340" s="49">
        <v>-25</v>
      </c>
      <c r="AB340" s="86"/>
      <c r="AC340" s="86"/>
      <c r="AD340" s="86"/>
      <c r="AE340" s="86"/>
      <c r="AF340" s="86"/>
      <c r="AG340" s="86"/>
      <c r="AH340" s="86"/>
      <c r="AI340" s="86"/>
      <c r="AJ340" s="86"/>
      <c r="AK340" s="86"/>
      <c r="AL340" s="86"/>
      <c r="AM340" s="86"/>
      <c r="AN340" s="86"/>
      <c r="AO340" s="86"/>
      <c r="AP340" s="86"/>
      <c r="AQ340" s="86"/>
      <c r="AR340" s="86"/>
      <c r="AS340" s="86"/>
      <c r="AT340" s="86"/>
      <c r="AU340" s="86"/>
      <c r="AV340" s="86"/>
      <c r="AW340" s="86"/>
      <c r="AX340" s="86"/>
      <c r="AY340" s="86"/>
      <c r="AZ340" s="86"/>
      <c r="BA340" s="86"/>
      <c r="BB340" s="86"/>
      <c r="BC340" s="86"/>
      <c r="BD340" s="86"/>
      <c r="BE340" s="86"/>
      <c r="BF340" s="86"/>
      <c r="BG340" s="86"/>
      <c r="BH340" s="86"/>
    </row>
    <row r="341" spans="1:60" ht="15.75" thickBot="1">
      <c r="A341" s="5" t="s">
        <v>20</v>
      </c>
      <c r="B341" s="13" t="s">
        <v>53</v>
      </c>
      <c r="C341" s="49">
        <v>-3.03</v>
      </c>
      <c r="D341" s="49">
        <v>-0.89</v>
      </c>
      <c r="E341" s="49">
        <v>2.48</v>
      </c>
      <c r="F341" s="49">
        <v>-5.93</v>
      </c>
      <c r="G341" s="49">
        <v>-4.4400000000000004</v>
      </c>
      <c r="H341" s="49">
        <v>-10.51</v>
      </c>
      <c r="I341" s="49">
        <v>-3.55</v>
      </c>
      <c r="J341" s="49">
        <v>-14.73</v>
      </c>
      <c r="K341" s="49">
        <v>-2.99</v>
      </c>
      <c r="L341" s="49">
        <v>-7.19</v>
      </c>
      <c r="M341" s="49">
        <v>-1.48</v>
      </c>
      <c r="N341" s="84">
        <v>-16.100000000000001</v>
      </c>
      <c r="O341" s="84">
        <v>3.13</v>
      </c>
      <c r="P341" s="49">
        <f t="shared" si="192"/>
        <v>0.4329004329004329</v>
      </c>
      <c r="Q341" s="83">
        <f t="shared" si="192"/>
        <v>9.4827586206896548</v>
      </c>
      <c r="R341" s="84">
        <f t="shared" si="192"/>
        <v>-7.0866141732283463</v>
      </c>
      <c r="S341" s="84">
        <f t="shared" si="192"/>
        <v>-14.83050847457627</v>
      </c>
      <c r="T341" s="84">
        <f t="shared" si="192"/>
        <v>2.9850746268656714</v>
      </c>
      <c r="U341" s="84">
        <f t="shared" si="192"/>
        <v>-22.705314009661837</v>
      </c>
      <c r="V341" s="49">
        <f t="shared" si="188"/>
        <v>-55.194805194805198</v>
      </c>
      <c r="W341" s="49">
        <f t="shared" si="189"/>
        <v>-65.367965367965368</v>
      </c>
      <c r="X341" s="49">
        <f t="shared" si="190"/>
        <v>-29.109589041095891</v>
      </c>
      <c r="Y341" s="49">
        <f t="shared" si="191"/>
        <v>-45.205479452054789</v>
      </c>
      <c r="Z341" s="49">
        <f t="shared" si="193"/>
        <v>-50</v>
      </c>
      <c r="AA341" s="49">
        <v>-25</v>
      </c>
      <c r="AB341" s="86"/>
      <c r="AC341" s="86"/>
      <c r="AD341" s="86"/>
      <c r="AE341" s="86"/>
      <c r="AF341" s="86"/>
      <c r="AG341" s="86"/>
      <c r="AH341" s="86"/>
      <c r="AI341" s="86"/>
      <c r="AJ341" s="86"/>
      <c r="AK341" s="86"/>
      <c r="AL341" s="86"/>
      <c r="AM341" s="86"/>
      <c r="AN341" s="86"/>
      <c r="AO341" s="86"/>
      <c r="AP341" s="86"/>
      <c r="AQ341" s="86"/>
      <c r="AR341" s="86"/>
      <c r="AS341" s="86"/>
      <c r="AT341" s="86"/>
      <c r="AU341" s="86"/>
      <c r="AV341" s="86"/>
      <c r="AW341" s="86"/>
      <c r="AX341" s="86"/>
      <c r="AY341" s="86"/>
      <c r="AZ341" s="86"/>
      <c r="BA341" s="86"/>
      <c r="BB341" s="86"/>
      <c r="BC341" s="86"/>
      <c r="BD341" s="86"/>
      <c r="BE341" s="86"/>
      <c r="BF341" s="86"/>
      <c r="BG341" s="86"/>
      <c r="BH341" s="86"/>
    </row>
    <row r="342" spans="1:60" ht="15.75" thickBot="1">
      <c r="A342" s="5" t="s">
        <v>21</v>
      </c>
      <c r="B342" s="13" t="s">
        <v>53</v>
      </c>
      <c r="C342" s="49">
        <v>16.95</v>
      </c>
      <c r="D342" s="49">
        <v>-28.99</v>
      </c>
      <c r="E342" s="49">
        <v>-18.37</v>
      </c>
      <c r="F342" s="49">
        <v>42.5</v>
      </c>
      <c r="G342" s="49">
        <v>3.51</v>
      </c>
      <c r="H342" s="49">
        <v>-37.29</v>
      </c>
      <c r="I342" s="49">
        <v>-5.41</v>
      </c>
      <c r="J342" s="49">
        <v>31.43</v>
      </c>
      <c r="K342" s="49">
        <v>4.3499999999999996</v>
      </c>
      <c r="L342" s="49">
        <v>-22.92</v>
      </c>
      <c r="M342" s="49">
        <v>37.840000000000003</v>
      </c>
      <c r="N342" s="80">
        <v>-56.86</v>
      </c>
      <c r="O342" s="83">
        <v>86.36</v>
      </c>
      <c r="P342" s="49">
        <f t="shared" si="192"/>
        <v>4.8780487804878048</v>
      </c>
      <c r="Q342" s="49">
        <f t="shared" si="192"/>
        <v>-2.3255813953488373</v>
      </c>
      <c r="R342" s="84">
        <f t="shared" si="192"/>
        <v>-21.428571428571427</v>
      </c>
      <c r="S342" s="84">
        <f t="shared" si="192"/>
        <v>36.363636363636367</v>
      </c>
      <c r="T342" s="84">
        <f t="shared" si="192"/>
        <v>-35.555555555555557</v>
      </c>
      <c r="U342" s="84">
        <f t="shared" si="192"/>
        <v>-37.931034482758619</v>
      </c>
      <c r="V342" s="49">
        <f t="shared" si="188"/>
        <v>-50.847457627118644</v>
      </c>
      <c r="W342" s="49">
        <f t="shared" si="189"/>
        <v>-69.491525423728817</v>
      </c>
      <c r="X342" s="49">
        <f t="shared" si="190"/>
        <v>-39.583333333333329</v>
      </c>
      <c r="Y342" s="49">
        <f t="shared" si="191"/>
        <v>-62.5</v>
      </c>
      <c r="Z342" s="49">
        <f t="shared" si="193"/>
        <v>-50</v>
      </c>
      <c r="AA342" s="49">
        <v>-25</v>
      </c>
      <c r="AB342" s="86"/>
      <c r="AC342" s="86"/>
      <c r="AD342" s="86"/>
      <c r="AE342" s="86"/>
      <c r="AF342" s="86"/>
      <c r="AG342" s="86"/>
      <c r="AH342" s="86"/>
      <c r="AI342" s="86"/>
      <c r="AJ342" s="86"/>
      <c r="AK342" s="86"/>
      <c r="AL342" s="86"/>
      <c r="AM342" s="86"/>
      <c r="AN342" s="86"/>
      <c r="AO342" s="86"/>
      <c r="AP342" s="86"/>
      <c r="AQ342" s="86"/>
      <c r="AR342" s="86"/>
      <c r="AS342" s="86"/>
      <c r="AT342" s="86"/>
      <c r="AU342" s="86"/>
      <c r="AV342" s="86"/>
      <c r="AW342" s="86"/>
      <c r="AX342" s="86"/>
      <c r="AY342" s="86"/>
      <c r="AZ342" s="86"/>
      <c r="BA342" s="86"/>
      <c r="BB342" s="86"/>
      <c r="BC342" s="86"/>
      <c r="BD342" s="86"/>
      <c r="BE342" s="86"/>
      <c r="BF342" s="86"/>
      <c r="BG342" s="86"/>
      <c r="BH342" s="86"/>
    </row>
    <row r="343" spans="1:60" ht="15.75" thickBot="1">
      <c r="A343" s="5" t="s">
        <v>22</v>
      </c>
      <c r="B343" s="13" t="s">
        <v>53</v>
      </c>
      <c r="C343" s="49">
        <v>-2.89</v>
      </c>
      <c r="D343" s="49">
        <v>-10.119999999999999</v>
      </c>
      <c r="E343" s="49">
        <v>5.3</v>
      </c>
      <c r="F343" s="49">
        <v>2.52</v>
      </c>
      <c r="G343" s="49">
        <v>13.5</v>
      </c>
      <c r="H343" s="84">
        <v>-30.81</v>
      </c>
      <c r="I343" s="49">
        <v>-6.25</v>
      </c>
      <c r="J343" s="49">
        <v>12.5</v>
      </c>
      <c r="K343" s="49">
        <v>2.2200000000000002</v>
      </c>
      <c r="L343" s="49">
        <v>-24.64</v>
      </c>
      <c r="M343" s="84">
        <v>18.27</v>
      </c>
      <c r="N343" s="49">
        <v>-20.329999999999998</v>
      </c>
      <c r="O343" s="49">
        <v>3.06</v>
      </c>
      <c r="P343" s="49">
        <f t="shared" si="192"/>
        <v>-6.9306930693069315</v>
      </c>
      <c r="Q343" s="84">
        <f t="shared" si="192"/>
        <v>24.468085106382979</v>
      </c>
      <c r="R343" s="84">
        <f t="shared" si="192"/>
        <v>-14.529914529914532</v>
      </c>
      <c r="S343" s="83">
        <f t="shared" si="192"/>
        <v>27</v>
      </c>
      <c r="T343" s="84">
        <f t="shared" si="192"/>
        <v>-18.110236220472441</v>
      </c>
      <c r="U343" s="80">
        <f t="shared" si="192"/>
        <v>-41.346153846153847</v>
      </c>
      <c r="V343" s="49">
        <f t="shared" si="188"/>
        <v>-39.884393063583815</v>
      </c>
      <c r="W343" s="49">
        <f t="shared" si="189"/>
        <v>-64.739884393063591</v>
      </c>
      <c r="X343" s="49">
        <f t="shared" si="190"/>
        <v>-24.637681159420293</v>
      </c>
      <c r="Y343" s="49">
        <f t="shared" si="191"/>
        <v>-55.797101449275367</v>
      </c>
      <c r="Z343" s="49">
        <f t="shared" si="193"/>
        <v>-50</v>
      </c>
      <c r="AA343" s="49">
        <v>-25</v>
      </c>
      <c r="AB343" s="86"/>
      <c r="AC343" s="86"/>
      <c r="AD343" s="86"/>
      <c r="AE343" s="86"/>
      <c r="AF343" s="86"/>
      <c r="AG343" s="86"/>
      <c r="AH343" s="86"/>
      <c r="AI343" s="86"/>
      <c r="AJ343" s="86"/>
      <c r="AK343" s="86"/>
      <c r="AL343" s="86"/>
      <c r="AM343" s="86"/>
      <c r="AN343" s="86"/>
      <c r="AO343" s="86"/>
      <c r="AP343" s="86"/>
      <c r="AQ343" s="86"/>
      <c r="AR343" s="86"/>
      <c r="AS343" s="86"/>
      <c r="AT343" s="86"/>
      <c r="AU343" s="86"/>
      <c r="AV343" s="86"/>
      <c r="AW343" s="86"/>
      <c r="AX343" s="86"/>
      <c r="AY343" s="86"/>
      <c r="AZ343" s="86"/>
      <c r="BA343" s="86"/>
      <c r="BB343" s="86"/>
      <c r="BC343" s="86"/>
      <c r="BD343" s="86"/>
      <c r="BE343" s="86"/>
      <c r="BF343" s="86"/>
      <c r="BG343" s="86"/>
      <c r="BH343" s="86"/>
    </row>
    <row r="344" spans="1:60" ht="15.75" thickBot="1">
      <c r="A344" s="5" t="s">
        <v>23</v>
      </c>
      <c r="B344" s="13" t="s">
        <v>53</v>
      </c>
      <c r="C344" s="49">
        <v>7.12</v>
      </c>
      <c r="D344" s="49">
        <v>-10.49</v>
      </c>
      <c r="E344" s="49">
        <v>8.2899999999999991</v>
      </c>
      <c r="F344" s="49">
        <v>5.54</v>
      </c>
      <c r="G344" s="49">
        <v>-4.25</v>
      </c>
      <c r="H344" s="49">
        <v>-7.05</v>
      </c>
      <c r="I344" s="49">
        <v>2.25</v>
      </c>
      <c r="J344" s="49">
        <v>-10.71</v>
      </c>
      <c r="K344" s="49">
        <v>-14.15</v>
      </c>
      <c r="L344" s="49">
        <v>-2.87</v>
      </c>
      <c r="M344" s="49">
        <v>-15.5</v>
      </c>
      <c r="N344" s="83">
        <v>10.92</v>
      </c>
      <c r="O344" s="84">
        <v>-17.72</v>
      </c>
      <c r="P344" s="49">
        <f t="shared" si="192"/>
        <v>7.6555023923444976</v>
      </c>
      <c r="Q344" s="49">
        <f t="shared" si="192"/>
        <v>-14.666666666666666</v>
      </c>
      <c r="R344" s="84">
        <f t="shared" si="192"/>
        <v>8.3333333333333321</v>
      </c>
      <c r="S344" s="84">
        <f t="shared" si="192"/>
        <v>0.96153846153846156</v>
      </c>
      <c r="T344" s="84">
        <f t="shared" si="192"/>
        <v>0</v>
      </c>
      <c r="U344" s="80">
        <f t="shared" si="192"/>
        <v>-23.333333333333332</v>
      </c>
      <c r="V344" s="49">
        <f t="shared" si="188"/>
        <v>-42.465753424657535</v>
      </c>
      <c r="W344" s="49">
        <f t="shared" si="189"/>
        <v>-55.890410958904113</v>
      </c>
      <c r="X344" s="49">
        <f t="shared" si="190"/>
        <v>-24.731182795698924</v>
      </c>
      <c r="Y344" s="49">
        <f t="shared" si="191"/>
        <v>-42.293906810035843</v>
      </c>
      <c r="Z344" s="49">
        <f t="shared" si="193"/>
        <v>-50</v>
      </c>
      <c r="AA344" s="49">
        <v>-25</v>
      </c>
      <c r="AB344" s="86"/>
      <c r="AC344" s="86"/>
      <c r="AD344" s="86"/>
      <c r="AE344" s="86"/>
      <c r="AF344" s="86"/>
      <c r="AG344" s="86"/>
      <c r="AH344" s="86"/>
      <c r="AI344" s="86"/>
      <c r="AJ344" s="86"/>
      <c r="AK344" s="86"/>
      <c r="AL344" s="86"/>
      <c r="AM344" s="86"/>
      <c r="AN344" s="86"/>
      <c r="AO344" s="86"/>
      <c r="AP344" s="86"/>
      <c r="AQ344" s="86"/>
      <c r="AR344" s="86"/>
      <c r="AS344" s="86"/>
      <c r="AT344" s="86"/>
      <c r="AU344" s="86"/>
      <c r="AV344" s="86"/>
      <c r="AW344" s="86"/>
      <c r="AX344" s="86"/>
      <c r="AY344" s="86"/>
      <c r="AZ344" s="86"/>
      <c r="BA344" s="86"/>
      <c r="BB344" s="86"/>
      <c r="BC344" s="86"/>
      <c r="BD344" s="86"/>
      <c r="BE344" s="86"/>
      <c r="BF344" s="86"/>
      <c r="BG344" s="86"/>
      <c r="BH344" s="86"/>
    </row>
    <row r="345" spans="1:60" ht="15.75" thickBot="1">
      <c r="A345" s="5" t="s">
        <v>24</v>
      </c>
      <c r="B345" s="13" t="s">
        <v>53</v>
      </c>
      <c r="C345" s="49">
        <v>-7.55</v>
      </c>
      <c r="D345" s="49">
        <v>-11.73</v>
      </c>
      <c r="E345" s="49">
        <v>-4.05</v>
      </c>
      <c r="F345" s="49">
        <v>0</v>
      </c>
      <c r="G345" s="49">
        <v>8.43</v>
      </c>
      <c r="H345" s="49">
        <v>-16.670000000000002</v>
      </c>
      <c r="I345" s="49">
        <v>-16.670000000000002</v>
      </c>
      <c r="J345" s="49">
        <v>-3.2</v>
      </c>
      <c r="K345" s="49">
        <v>-12.4</v>
      </c>
      <c r="L345" s="49">
        <v>-5.66</v>
      </c>
      <c r="M345" s="49">
        <v>-5</v>
      </c>
      <c r="N345" s="83">
        <v>29.47</v>
      </c>
      <c r="O345" s="84">
        <v>-20.329999999999998</v>
      </c>
      <c r="P345" s="49">
        <f t="shared" si="192"/>
        <v>12.244897959183673</v>
      </c>
      <c r="Q345" s="49">
        <f t="shared" si="192"/>
        <v>-3.6363636363636362</v>
      </c>
      <c r="R345" s="84">
        <f t="shared" si="192"/>
        <v>-15.09433962264151</v>
      </c>
      <c r="S345" s="84">
        <f t="shared" si="192"/>
        <v>16.666666666666664</v>
      </c>
      <c r="T345" s="80">
        <f t="shared" si="192"/>
        <v>-32.38095238095238</v>
      </c>
      <c r="U345" s="80">
        <f t="shared" si="192"/>
        <v>33.802816901408448</v>
      </c>
      <c r="V345" s="49">
        <f t="shared" si="188"/>
        <v>-66.509433962264154</v>
      </c>
      <c r="W345" s="49">
        <f t="shared" si="189"/>
        <v>-55.188679245283026</v>
      </c>
      <c r="X345" s="49">
        <f t="shared" si="190"/>
        <v>-33.018867924528301</v>
      </c>
      <c r="Y345" s="49">
        <f t="shared" si="191"/>
        <v>-10.377358490566039</v>
      </c>
      <c r="Z345" s="49">
        <f t="shared" si="193"/>
        <v>-50</v>
      </c>
      <c r="AA345" s="49">
        <v>-25</v>
      </c>
      <c r="AB345" s="86"/>
      <c r="AC345" s="86"/>
      <c r="AD345" s="86"/>
      <c r="AE345" s="86"/>
      <c r="AF345" s="86"/>
      <c r="AG345" s="86"/>
      <c r="AH345" s="86"/>
      <c r="AI345" s="86"/>
      <c r="AJ345" s="86"/>
      <c r="AK345" s="86"/>
      <c r="AL345" s="86"/>
      <c r="AM345" s="86"/>
      <c r="AN345" s="86"/>
      <c r="AO345" s="86"/>
      <c r="AP345" s="86"/>
      <c r="AQ345" s="86"/>
      <c r="AR345" s="86"/>
      <c r="AS345" s="86"/>
      <c r="AT345" s="86"/>
      <c r="AU345" s="86"/>
      <c r="AV345" s="86"/>
      <c r="AW345" s="86"/>
      <c r="AX345" s="86"/>
      <c r="AY345" s="86"/>
      <c r="AZ345" s="86"/>
      <c r="BA345" s="86"/>
      <c r="BB345" s="86"/>
      <c r="BC345" s="86"/>
      <c r="BD345" s="86"/>
      <c r="BE345" s="86"/>
      <c r="BF345" s="86"/>
      <c r="BG345" s="86"/>
      <c r="BH345" s="86"/>
    </row>
    <row r="346" spans="1:60" ht="24.75" thickBot="1">
      <c r="A346" s="17" t="s">
        <v>25</v>
      </c>
      <c r="B346" s="21" t="s">
        <v>54</v>
      </c>
      <c r="C346" s="47">
        <v>-0.27</v>
      </c>
      <c r="D346" s="47">
        <v>-4.21</v>
      </c>
      <c r="E346" s="85">
        <v>1.2</v>
      </c>
      <c r="F346" s="47">
        <v>-1.52</v>
      </c>
      <c r="G346" s="47">
        <v>-0.46</v>
      </c>
      <c r="H346" s="82">
        <v>-13.87</v>
      </c>
      <c r="I346" s="47">
        <v>-3.14</v>
      </c>
      <c r="J346" s="47">
        <v>-8.2100000000000009</v>
      </c>
      <c r="K346" s="47">
        <v>-7.97</v>
      </c>
      <c r="L346" s="47">
        <v>-7.84</v>
      </c>
      <c r="M346" s="47">
        <v>-0.89</v>
      </c>
      <c r="N346" s="47">
        <v>-2.5</v>
      </c>
      <c r="O346" s="47">
        <v>-6.7</v>
      </c>
      <c r="P346" s="47">
        <f t="shared" si="192"/>
        <v>2.7531956735496559</v>
      </c>
      <c r="Q346" s="47">
        <f t="shared" si="192"/>
        <v>-2.200956937799043</v>
      </c>
      <c r="R346" s="82">
        <f t="shared" si="192"/>
        <v>-1.6634050880626221</v>
      </c>
      <c r="S346" s="82">
        <f t="shared" si="192"/>
        <v>-1.9900497512437811</v>
      </c>
      <c r="T346" s="82">
        <f t="shared" si="192"/>
        <v>-3.5532994923857872</v>
      </c>
      <c r="U346" s="81">
        <f t="shared" si="192"/>
        <v>-20.526315789473685</v>
      </c>
      <c r="V346" s="82">
        <f t="shared" si="188"/>
        <v>-48.172394980905622</v>
      </c>
      <c r="W346" s="82">
        <f t="shared" si="189"/>
        <v>-58.810692853246053</v>
      </c>
      <c r="X346" s="82">
        <f t="shared" si="190"/>
        <v>-22.385620915032682</v>
      </c>
      <c r="Y346" s="82">
        <f t="shared" si="191"/>
        <v>-38.316993464052288</v>
      </c>
      <c r="Z346" s="82">
        <f t="shared" si="193"/>
        <v>-50</v>
      </c>
      <c r="AA346" s="82">
        <v>-25</v>
      </c>
      <c r="AB346" s="202"/>
      <c r="AC346" s="202"/>
      <c r="AD346" s="202"/>
      <c r="AE346" s="202"/>
      <c r="AF346" s="202"/>
      <c r="AG346" s="202"/>
      <c r="AH346" s="202"/>
      <c r="AI346" s="202"/>
      <c r="AJ346" s="202"/>
      <c r="AK346" s="202"/>
      <c r="AL346" s="202"/>
      <c r="AM346" s="202"/>
      <c r="AN346" s="202"/>
      <c r="AO346" s="202"/>
      <c r="AP346" s="202"/>
      <c r="AQ346" s="202"/>
      <c r="AR346" s="202"/>
      <c r="AS346" s="202"/>
      <c r="AT346" s="202"/>
      <c r="AU346" s="202"/>
      <c r="AV346" s="202"/>
      <c r="AW346" s="202"/>
      <c r="AX346" s="202"/>
      <c r="AY346" s="202"/>
      <c r="AZ346" s="202"/>
      <c r="BA346" s="202"/>
      <c r="BB346" s="202"/>
      <c r="BC346" s="202"/>
      <c r="BD346" s="202"/>
      <c r="BE346" s="202"/>
      <c r="BF346" s="202"/>
      <c r="BG346" s="202"/>
      <c r="BH346" s="202"/>
    </row>
    <row r="347" spans="1:60" ht="15.75" thickBot="1">
      <c r="A347" s="19" t="s">
        <v>26</v>
      </c>
      <c r="B347" s="21" t="s">
        <v>54</v>
      </c>
      <c r="C347" s="47">
        <v>-1.63</v>
      </c>
      <c r="D347" s="47">
        <v>-5.97</v>
      </c>
      <c r="E347" s="47">
        <v>-6.72</v>
      </c>
      <c r="F347" s="47">
        <v>-4.97</v>
      </c>
      <c r="G347" s="47">
        <v>-2.56</v>
      </c>
      <c r="H347" s="47">
        <v>-9.49</v>
      </c>
      <c r="I347" s="47">
        <v>-7.8</v>
      </c>
      <c r="J347" s="82">
        <v>-10.44</v>
      </c>
      <c r="K347" s="47">
        <v>-2.9</v>
      </c>
      <c r="L347" s="47">
        <v>-6.17</v>
      </c>
      <c r="M347" s="47">
        <v>-2.77</v>
      </c>
      <c r="N347" s="47">
        <v>-9.3800000000000008</v>
      </c>
      <c r="O347" s="82">
        <v>-0.59</v>
      </c>
      <c r="P347" s="47">
        <f t="shared" si="192"/>
        <v>1.3901212658976634</v>
      </c>
      <c r="Q347" s="47">
        <f t="shared" si="192"/>
        <v>-4.229871645274212</v>
      </c>
      <c r="R347" s="85">
        <f t="shared" si="192"/>
        <v>2.8936947913493758</v>
      </c>
      <c r="S347" s="82">
        <f t="shared" si="192"/>
        <v>-1.3025458851391356</v>
      </c>
      <c r="T347" s="82">
        <f t="shared" si="192"/>
        <v>-4.8290341931613678</v>
      </c>
      <c r="U347" s="81">
        <f t="shared" si="192"/>
        <v>-24.519382288055468</v>
      </c>
      <c r="V347" s="48">
        <f t="shared" si="188"/>
        <v>-55.284667418263808</v>
      </c>
      <c r="W347" s="48">
        <f t="shared" si="189"/>
        <v>-66.248590755355124</v>
      </c>
      <c r="X347" s="48">
        <f t="shared" si="190"/>
        <v>-22.873116188624209</v>
      </c>
      <c r="Y347" s="48">
        <f t="shared" si="191"/>
        <v>-41.784151677199802</v>
      </c>
      <c r="Z347" s="48">
        <f>-10/10*100*0.5</f>
        <v>-50</v>
      </c>
      <c r="AA347" s="48">
        <v>-25</v>
      </c>
      <c r="AB347" s="181"/>
      <c r="AC347" s="181"/>
      <c r="AD347" s="181"/>
      <c r="AE347" s="181"/>
      <c r="AF347" s="181"/>
      <c r="AG347" s="181"/>
      <c r="AH347" s="181"/>
      <c r="AI347" s="181"/>
      <c r="AJ347" s="181"/>
      <c r="AK347" s="181"/>
      <c r="AL347" s="181"/>
      <c r="AM347" s="181"/>
      <c r="AN347" s="181"/>
      <c r="AO347" s="181"/>
      <c r="AP347" s="181"/>
      <c r="AQ347" s="181"/>
      <c r="AR347" s="181"/>
      <c r="AS347" s="181"/>
      <c r="AT347" s="181"/>
      <c r="AU347" s="181"/>
      <c r="AV347" s="181"/>
      <c r="AW347" s="181"/>
      <c r="AX347" s="181"/>
      <c r="AY347" s="181"/>
      <c r="AZ347" s="181"/>
      <c r="BA347" s="181"/>
      <c r="BB347" s="181"/>
      <c r="BC347" s="181"/>
      <c r="BD347" s="181"/>
      <c r="BE347" s="181"/>
      <c r="BF347" s="181"/>
      <c r="BG347" s="181"/>
      <c r="BH347" s="181"/>
    </row>
    <row r="348" spans="1:60">
      <c r="A348" s="316" t="s">
        <v>113</v>
      </c>
      <c r="B348" s="316"/>
      <c r="C348" s="316"/>
      <c r="D348" s="316"/>
      <c r="E348" s="316"/>
      <c r="F348" s="316"/>
      <c r="G348" s="316"/>
      <c r="H348" s="316"/>
      <c r="I348" s="316"/>
      <c r="J348" s="316"/>
      <c r="K348" s="316"/>
      <c r="L348" s="316"/>
      <c r="M348" s="316"/>
      <c r="N348" s="316"/>
      <c r="O348" s="316"/>
      <c r="P348" s="316"/>
      <c r="Q348" s="316"/>
      <c r="R348" s="316"/>
      <c r="S348" s="316"/>
      <c r="T348" s="316"/>
      <c r="U348" s="316"/>
      <c r="V348" s="316"/>
      <c r="W348" s="316"/>
      <c r="X348" s="316"/>
      <c r="Y348" s="316"/>
      <c r="Z348" s="316"/>
    </row>
    <row r="349" spans="1:60">
      <c r="A349" s="317" t="s">
        <v>46</v>
      </c>
      <c r="B349" s="317"/>
      <c r="C349" s="317"/>
      <c r="D349" s="317"/>
      <c r="E349" s="317"/>
      <c r="F349" s="317"/>
      <c r="G349" s="317"/>
      <c r="H349" s="317"/>
      <c r="I349" s="317"/>
      <c r="J349" s="317"/>
      <c r="K349" s="317"/>
      <c r="L349" s="317"/>
      <c r="M349" s="317"/>
      <c r="N349" s="317"/>
      <c r="O349" s="317"/>
      <c r="P349" s="39"/>
      <c r="Q349" s="36"/>
      <c r="R349" s="158"/>
      <c r="S349" s="158"/>
      <c r="T349" s="158"/>
      <c r="U349" s="158"/>
      <c r="V349" s="158"/>
      <c r="W349" s="158"/>
      <c r="X349" s="158"/>
      <c r="Y349" s="158"/>
      <c r="Z349" s="150"/>
    </row>
    <row r="350" spans="1:60" ht="15.75">
      <c r="A350" s="1"/>
    </row>
    <row r="351" spans="1:60" ht="15.75">
      <c r="A351" s="318" t="s">
        <v>203</v>
      </c>
      <c r="B351" s="318"/>
      <c r="C351" s="318"/>
      <c r="D351" s="318"/>
      <c r="E351" s="318"/>
      <c r="F351" s="318"/>
      <c r="G351" s="318"/>
      <c r="H351" s="318"/>
      <c r="I351" s="318"/>
      <c r="J351" s="318"/>
      <c r="K351" s="318"/>
      <c r="L351" s="318"/>
      <c r="M351" s="318"/>
      <c r="N351" s="318"/>
      <c r="O351" s="318"/>
      <c r="P351" s="318"/>
      <c r="Q351" s="318"/>
      <c r="R351" s="148"/>
      <c r="S351" s="180"/>
      <c r="T351" s="200"/>
      <c r="U351" s="263"/>
      <c r="V351" s="263"/>
      <c r="W351" s="263"/>
      <c r="X351" s="263"/>
      <c r="Y351" s="263"/>
    </row>
    <row r="352" spans="1:60" ht="15.75">
      <c r="A352" s="2"/>
    </row>
    <row r="353" spans="1:61" ht="16.5" thickBot="1">
      <c r="A353" s="38" t="s">
        <v>48</v>
      </c>
      <c r="AB353" s="298" t="s">
        <v>75</v>
      </c>
      <c r="AC353" s="299"/>
      <c r="AD353" s="299"/>
      <c r="AE353" s="299"/>
      <c r="AF353" s="299"/>
      <c r="AG353" s="299"/>
      <c r="AH353" s="298" t="s">
        <v>68</v>
      </c>
      <c r="AI353" s="299"/>
      <c r="AJ353" s="299"/>
      <c r="AK353" s="299"/>
      <c r="AL353" s="299"/>
      <c r="AM353" s="299"/>
      <c r="AN353" s="52"/>
    </row>
    <row r="354" spans="1:61" ht="20.25" thickBot="1">
      <c r="A354" s="3" t="s">
        <v>1</v>
      </c>
      <c r="B354" s="4">
        <v>2001</v>
      </c>
      <c r="C354" s="4">
        <v>2002</v>
      </c>
      <c r="D354" s="4">
        <v>2003</v>
      </c>
      <c r="E354" s="4">
        <v>2004</v>
      </c>
      <c r="F354" s="4">
        <v>2005</v>
      </c>
      <c r="G354" s="4">
        <v>2006</v>
      </c>
      <c r="H354" s="4">
        <v>2007</v>
      </c>
      <c r="I354" s="4">
        <v>2008</v>
      </c>
      <c r="J354" s="4">
        <v>2009</v>
      </c>
      <c r="K354" s="4">
        <v>2010</v>
      </c>
      <c r="L354" s="4">
        <v>2011</v>
      </c>
      <c r="M354" s="4">
        <v>2012</v>
      </c>
      <c r="N354" s="4">
        <v>2013</v>
      </c>
      <c r="O354" s="4">
        <v>2014</v>
      </c>
      <c r="P354" s="4">
        <v>2015</v>
      </c>
      <c r="Q354" s="4">
        <v>2016</v>
      </c>
      <c r="R354" s="154">
        <v>2017</v>
      </c>
      <c r="S354" s="154">
        <v>2018</v>
      </c>
      <c r="T354" s="154">
        <v>2019</v>
      </c>
      <c r="U354" s="154">
        <v>2020</v>
      </c>
      <c r="V354" s="154" t="s">
        <v>208</v>
      </c>
      <c r="W354" s="154"/>
      <c r="X354" s="154"/>
      <c r="Y354" s="154"/>
      <c r="AB354" s="300" t="s">
        <v>60</v>
      </c>
      <c r="AC354" s="301"/>
      <c r="AD354" s="53" t="s">
        <v>61</v>
      </c>
      <c r="AE354" s="54" t="s">
        <v>62</v>
      </c>
      <c r="AF354" s="54" t="s">
        <v>63</v>
      </c>
      <c r="AG354" s="55" t="s">
        <v>64</v>
      </c>
      <c r="AH354" s="300" t="s">
        <v>60</v>
      </c>
      <c r="AI354" s="301"/>
      <c r="AJ354" s="53" t="s">
        <v>61</v>
      </c>
      <c r="AK354" s="54" t="s">
        <v>62</v>
      </c>
      <c r="AL354" s="54" t="s">
        <v>63</v>
      </c>
      <c r="AM354" s="55" t="s">
        <v>64</v>
      </c>
      <c r="AN354" s="52"/>
    </row>
    <row r="355" spans="1:61" ht="27.75" thickBot="1">
      <c r="A355" s="5" t="s">
        <v>3</v>
      </c>
      <c r="B355" s="6">
        <v>25072</v>
      </c>
      <c r="C355" s="7">
        <v>26420</v>
      </c>
      <c r="D355" s="6">
        <v>23223</v>
      </c>
      <c r="E355" s="6">
        <v>22647</v>
      </c>
      <c r="F355" s="6">
        <v>21942</v>
      </c>
      <c r="G355" s="6">
        <v>22047</v>
      </c>
      <c r="H355" s="6">
        <v>21363</v>
      </c>
      <c r="I355" s="6">
        <v>19229</v>
      </c>
      <c r="J355" s="6">
        <v>19985</v>
      </c>
      <c r="K355" s="6">
        <v>19965</v>
      </c>
      <c r="L355" s="6">
        <v>19332</v>
      </c>
      <c r="M355" s="6">
        <v>17587</v>
      </c>
      <c r="N355" s="76">
        <v>16374</v>
      </c>
      <c r="O355" s="6">
        <v>16463</v>
      </c>
      <c r="P355" s="76">
        <v>16278</v>
      </c>
      <c r="Q355" s="76">
        <f>'ISTAT 16 senza IncMort'!Q30</f>
        <v>15792</v>
      </c>
      <c r="R355" s="76">
        <f>'DAti senza IM + im DA SPSS'!D4</f>
        <v>15783</v>
      </c>
      <c r="S355" s="76">
        <f>'2018 con spss'!K28</f>
        <v>15744</v>
      </c>
      <c r="T355" s="9">
        <f>'2019 con spss'!L28</f>
        <v>15327</v>
      </c>
      <c r="U355" s="9">
        <f>'2020 con spss'!M28</f>
        <v>9837</v>
      </c>
      <c r="V355" s="203">
        <f t="shared" ref="V355:V378" si="194">SUM(B355:U355)</f>
        <v>380410</v>
      </c>
      <c r="W355" s="9"/>
      <c r="X355" s="9"/>
      <c r="Y355" s="9"/>
      <c r="AB355" s="302" t="s">
        <v>65</v>
      </c>
      <c r="AC355" s="56" t="s">
        <v>3</v>
      </c>
      <c r="AD355" s="73">
        <v>16278</v>
      </c>
      <c r="AE355" s="67">
        <v>6.5924185971164748</v>
      </c>
      <c r="AF355" s="67">
        <v>6.5924185971164748</v>
      </c>
      <c r="AG355" s="68">
        <v>6.5924185971164748</v>
      </c>
      <c r="AH355" s="302" t="s">
        <v>65</v>
      </c>
      <c r="AI355" s="56" t="s">
        <v>11</v>
      </c>
      <c r="AJ355" s="62">
        <v>124221</v>
      </c>
      <c r="AK355" s="67">
        <v>50.308196986878343</v>
      </c>
      <c r="AL355" s="67">
        <v>50.308196986878343</v>
      </c>
      <c r="AM355" s="68">
        <v>50.308196986878343</v>
      </c>
      <c r="AN355" s="52"/>
    </row>
    <row r="356" spans="1:61" ht="27.75" thickBot="1">
      <c r="A356" s="5" t="s">
        <v>4</v>
      </c>
      <c r="B356" s="10">
        <v>618</v>
      </c>
      <c r="C356" s="11">
        <v>668</v>
      </c>
      <c r="D356" s="10">
        <v>557</v>
      </c>
      <c r="E356" s="10">
        <v>560</v>
      </c>
      <c r="F356" s="10">
        <v>527</v>
      </c>
      <c r="G356" s="10">
        <v>561</v>
      </c>
      <c r="H356" s="10">
        <v>495</v>
      </c>
      <c r="I356" s="10">
        <v>403</v>
      </c>
      <c r="J356" s="10">
        <v>502</v>
      </c>
      <c r="K356" s="10">
        <v>498</v>
      </c>
      <c r="L356" s="77">
        <v>398</v>
      </c>
      <c r="M356" s="10">
        <v>402</v>
      </c>
      <c r="N356" s="10">
        <v>448</v>
      </c>
      <c r="O356" s="10">
        <v>411</v>
      </c>
      <c r="P356" s="10">
        <v>408</v>
      </c>
      <c r="Q356" s="94">
        <f>'ISTAT 16 senza IncMort'!Q31</f>
        <v>386</v>
      </c>
      <c r="R356" s="9">
        <f>'DAti senza IM + im DA SPSS'!D5</f>
        <v>348</v>
      </c>
      <c r="S356" s="76">
        <f>'2018 con spss'!K29</f>
        <v>391</v>
      </c>
      <c r="T356" s="76">
        <f>'2019 con spss'!L29</f>
        <v>438</v>
      </c>
      <c r="U356" s="9">
        <f>'2020 con spss'!M29</f>
        <v>278</v>
      </c>
      <c r="V356" s="203">
        <f t="shared" si="194"/>
        <v>9297</v>
      </c>
      <c r="W356" s="76"/>
      <c r="X356" s="76"/>
      <c r="Y356" s="76"/>
      <c r="AB356" s="303"/>
      <c r="AC356" s="58" t="s">
        <v>66</v>
      </c>
      <c r="AD356" s="74">
        <v>408</v>
      </c>
      <c r="AE356" s="69">
        <v>0.16523570387169934</v>
      </c>
      <c r="AF356" s="69">
        <v>0.16523570387169934</v>
      </c>
      <c r="AG356" s="70">
        <v>6.7576543009881744</v>
      </c>
      <c r="AH356" s="303"/>
      <c r="AI356" s="58" t="s">
        <v>16</v>
      </c>
      <c r="AJ356" s="63">
        <v>59998</v>
      </c>
      <c r="AK356" s="69">
        <v>24.298558237485825</v>
      </c>
      <c r="AL356" s="69">
        <v>24.298558237485825</v>
      </c>
      <c r="AM356" s="70">
        <v>74.606755224364164</v>
      </c>
      <c r="AN356" s="52"/>
    </row>
    <row r="357" spans="1:61" ht="27.75" thickBot="1">
      <c r="A357" s="5" t="s">
        <v>5</v>
      </c>
      <c r="B357" s="6">
        <v>75851</v>
      </c>
      <c r="C357" s="7">
        <v>75993</v>
      </c>
      <c r="D357" s="6">
        <v>70274</v>
      </c>
      <c r="E357" s="6">
        <v>65768</v>
      </c>
      <c r="F357" s="6">
        <v>59636</v>
      </c>
      <c r="G357" s="6">
        <v>58484</v>
      </c>
      <c r="H357" s="6">
        <v>60546</v>
      </c>
      <c r="I357" s="6">
        <v>56953</v>
      </c>
      <c r="J357" s="6">
        <v>54597</v>
      </c>
      <c r="K357" s="6">
        <v>53806</v>
      </c>
      <c r="L357" s="6">
        <v>50838</v>
      </c>
      <c r="M357" s="6">
        <v>49080</v>
      </c>
      <c r="N357" s="6">
        <v>46962</v>
      </c>
      <c r="O357" s="76">
        <v>45755</v>
      </c>
      <c r="P357" s="76">
        <v>45203</v>
      </c>
      <c r="Q357" s="76">
        <f>'ISTAT 16 senza IncMort'!Q32</f>
        <v>45435</v>
      </c>
      <c r="R357" s="76">
        <f>'DAti senza IM + im DA SPSS'!D6</f>
        <v>44996</v>
      </c>
      <c r="S357" s="76">
        <f>'2018 con spss'!K31</f>
        <v>44625</v>
      </c>
      <c r="T357" s="76">
        <f>'2019 con spss'!L31</f>
        <v>44400</v>
      </c>
      <c r="U357" s="9">
        <f>'2020 con spss'!M31</f>
        <v>25940</v>
      </c>
      <c r="V357" s="203">
        <f t="shared" si="194"/>
        <v>1075142</v>
      </c>
      <c r="W357" s="9"/>
      <c r="X357" s="9"/>
      <c r="Y357" s="9"/>
      <c r="AB357" s="303"/>
      <c r="AC357" s="58" t="s">
        <v>5</v>
      </c>
      <c r="AD357" s="74">
        <v>45203</v>
      </c>
      <c r="AE357" s="69">
        <v>18.306739024785355</v>
      </c>
      <c r="AF357" s="69">
        <v>18.306739024785355</v>
      </c>
      <c r="AG357" s="70">
        <v>25.06439332577353</v>
      </c>
      <c r="AH357" s="303"/>
      <c r="AI357" s="58" t="s">
        <v>69</v>
      </c>
      <c r="AJ357" s="63">
        <v>62701</v>
      </c>
      <c r="AK357" s="69">
        <v>25.393244775635832</v>
      </c>
      <c r="AL357" s="69">
        <v>25.393244775635832</v>
      </c>
      <c r="AM357" s="70">
        <v>100</v>
      </c>
      <c r="AN357" s="52"/>
    </row>
    <row r="358" spans="1:61" ht="18.75" thickBot="1">
      <c r="A358" s="5" t="s">
        <v>6</v>
      </c>
      <c r="B358" s="7">
        <v>5766</v>
      </c>
      <c r="C358" s="6">
        <v>5361</v>
      </c>
      <c r="D358" s="6">
        <v>4706</v>
      </c>
      <c r="E358" s="6">
        <v>4505</v>
      </c>
      <c r="F358" s="6">
        <v>4618</v>
      </c>
      <c r="G358" s="6">
        <v>4456</v>
      </c>
      <c r="H358" s="6">
        <v>4172</v>
      </c>
      <c r="I358" s="6">
        <v>4027</v>
      </c>
      <c r="J358" s="6">
        <v>3694</v>
      </c>
      <c r="K358" s="76">
        <v>3578</v>
      </c>
      <c r="L358" s="6">
        <v>3925</v>
      </c>
      <c r="M358" s="6">
        <v>4314</v>
      </c>
      <c r="N358" s="6">
        <v>4180</v>
      </c>
      <c r="O358" s="6">
        <v>3963</v>
      </c>
      <c r="P358" s="6">
        <v>4028</v>
      </c>
      <c r="Q358" s="76">
        <f>'ISTAT 16 senza IncMort'!Q33</f>
        <v>4212</v>
      </c>
      <c r="R358" s="76">
        <f>'DAti senza IM + im DA SPSS'!D7</f>
        <v>4144</v>
      </c>
      <c r="S358" s="76">
        <f>'2018 con spss'!K32</f>
        <v>4131</v>
      </c>
      <c r="T358" s="76">
        <f>'2019 con spss'!L32</f>
        <v>4066</v>
      </c>
      <c r="U358" s="9">
        <f>'2020 con spss'!M32</f>
        <v>2814</v>
      </c>
      <c r="V358" s="203">
        <f t="shared" si="194"/>
        <v>84660</v>
      </c>
      <c r="W358" s="76"/>
      <c r="X358" s="76"/>
      <c r="Y358" s="76"/>
      <c r="AB358" s="303"/>
      <c r="AC358" s="58" t="s">
        <v>6</v>
      </c>
      <c r="AD358" s="74">
        <v>4028</v>
      </c>
      <c r="AE358" s="69">
        <v>1.6312975862627572</v>
      </c>
      <c r="AF358" s="69">
        <v>1.6312975862627572</v>
      </c>
      <c r="AG358" s="70">
        <v>26.695690912036287</v>
      </c>
      <c r="AH358" s="304"/>
      <c r="AI358" s="60" t="s">
        <v>26</v>
      </c>
      <c r="AJ358" s="64">
        <v>246920</v>
      </c>
      <c r="AK358" s="71">
        <v>100</v>
      </c>
      <c r="AL358" s="71">
        <v>100</v>
      </c>
      <c r="AM358" s="72"/>
      <c r="AN358" s="52"/>
    </row>
    <row r="359" spans="1:61" ht="15.75" thickBot="1">
      <c r="A359" s="5" t="s">
        <v>7</v>
      </c>
      <c r="B359" s="7">
        <v>30535</v>
      </c>
      <c r="C359" s="6">
        <v>29229</v>
      </c>
      <c r="D359" s="6">
        <v>26938</v>
      </c>
      <c r="E359" s="6">
        <v>26309</v>
      </c>
      <c r="F359" s="6">
        <v>25348</v>
      </c>
      <c r="G359" s="6">
        <v>26611</v>
      </c>
      <c r="H359" s="6">
        <v>25327</v>
      </c>
      <c r="I359" s="6">
        <v>22970</v>
      </c>
      <c r="J359" s="6">
        <v>21683</v>
      </c>
      <c r="K359" s="6">
        <v>21860</v>
      </c>
      <c r="L359" s="6">
        <v>21517</v>
      </c>
      <c r="M359" s="6">
        <v>19994</v>
      </c>
      <c r="N359" s="6">
        <v>18981</v>
      </c>
      <c r="O359" s="76">
        <v>19512</v>
      </c>
      <c r="P359" s="76">
        <v>19156</v>
      </c>
      <c r="Q359" s="76">
        <f>'ISTAT 16 senza IncMort'!Q36</f>
        <v>19142</v>
      </c>
      <c r="R359" s="76">
        <f>'DAti senza IM + im DA SPSS'!D8</f>
        <v>18984</v>
      </c>
      <c r="S359" s="76">
        <f>'2018 con spss'!K33</f>
        <v>19314</v>
      </c>
      <c r="T359" s="76">
        <f>'2019 con spss'!L33</f>
        <v>18822</v>
      </c>
      <c r="U359" s="9">
        <f>'2020 con spss'!M33</f>
        <v>12919</v>
      </c>
      <c r="V359" s="203">
        <f t="shared" si="194"/>
        <v>445151</v>
      </c>
      <c r="W359" s="9"/>
      <c r="X359" s="9"/>
      <c r="Y359" s="9"/>
      <c r="AB359" s="303"/>
      <c r="AC359" s="58" t="s">
        <v>7</v>
      </c>
      <c r="AD359" s="74">
        <v>19156</v>
      </c>
      <c r="AE359" s="69">
        <v>7.7579782925643936</v>
      </c>
      <c r="AF359" s="69">
        <v>7.7579782925643936</v>
      </c>
      <c r="AG359" s="70">
        <v>34.453669204600679</v>
      </c>
      <c r="AH359" s="52"/>
    </row>
    <row r="360" spans="1:61" ht="18.75" thickBot="1">
      <c r="A360" s="5" t="s">
        <v>8</v>
      </c>
      <c r="B360" s="7">
        <v>8087</v>
      </c>
      <c r="C360" s="6">
        <v>7915</v>
      </c>
      <c r="D360" s="6">
        <v>7427</v>
      </c>
      <c r="E360" s="6">
        <v>7050</v>
      </c>
      <c r="F360" s="6">
        <v>6661</v>
      </c>
      <c r="G360" s="6">
        <v>6628</v>
      </c>
      <c r="H360" s="6">
        <v>6737</v>
      </c>
      <c r="I360" s="6">
        <v>6459</v>
      </c>
      <c r="J360" s="6">
        <v>6016</v>
      </c>
      <c r="K360" s="6">
        <v>5137</v>
      </c>
      <c r="L360" s="6">
        <v>4697</v>
      </c>
      <c r="M360" s="6">
        <v>4679</v>
      </c>
      <c r="N360" s="6">
        <v>4590</v>
      </c>
      <c r="O360" s="76">
        <v>4384</v>
      </c>
      <c r="P360" s="76">
        <v>4727</v>
      </c>
      <c r="Q360" s="76">
        <f>'ISTAT 16 senza IncMort'!Q37</f>
        <v>4630</v>
      </c>
      <c r="R360" s="76">
        <f>'DAti senza IM + im DA SPSS'!D9</f>
        <v>4675</v>
      </c>
      <c r="S360" s="76">
        <f>'2018 con spss'!K34</f>
        <v>4537</v>
      </c>
      <c r="T360" s="76">
        <f>'2019 con spss'!L34</f>
        <v>4402</v>
      </c>
      <c r="U360" s="9">
        <f>'2020 con spss'!M34</f>
        <v>3029</v>
      </c>
      <c r="V360" s="203">
        <f t="shared" si="194"/>
        <v>112467</v>
      </c>
      <c r="W360" s="76"/>
      <c r="X360" s="76"/>
      <c r="Y360" s="76"/>
      <c r="AB360" s="303"/>
      <c r="AC360" s="58" t="s">
        <v>8</v>
      </c>
      <c r="AD360" s="74">
        <v>4727</v>
      </c>
      <c r="AE360" s="69">
        <v>1.9143852259841243</v>
      </c>
      <c r="AF360" s="69">
        <v>1.9143852259841243</v>
      </c>
      <c r="AG360" s="70">
        <v>36.368054430584806</v>
      </c>
      <c r="AH360" s="52"/>
    </row>
    <row r="361" spans="1:61" ht="15.75" thickBot="1">
      <c r="A361" s="5" t="s">
        <v>9</v>
      </c>
      <c r="B361" s="6">
        <v>13878</v>
      </c>
      <c r="C361" s="7">
        <v>14107</v>
      </c>
      <c r="D361" s="6">
        <v>13056</v>
      </c>
      <c r="E361" s="6">
        <v>12609</v>
      </c>
      <c r="F361" s="6">
        <v>12981</v>
      </c>
      <c r="G361" s="6">
        <v>13166</v>
      </c>
      <c r="H361" s="6">
        <v>12902</v>
      </c>
      <c r="I361" s="6">
        <v>12058</v>
      </c>
      <c r="J361" s="6">
        <v>12393</v>
      </c>
      <c r="K361" s="6">
        <v>12360</v>
      </c>
      <c r="L361" s="6">
        <v>11785</v>
      </c>
      <c r="M361" s="6">
        <v>11260</v>
      </c>
      <c r="N361" s="6">
        <v>11075</v>
      </c>
      <c r="O361" s="76">
        <v>10637</v>
      </c>
      <c r="P361" s="76">
        <v>10633</v>
      </c>
      <c r="Q361" s="76">
        <f>'ISTAT 16 senza IncMort'!Q38</f>
        <v>10375</v>
      </c>
      <c r="R361" s="76">
        <f>'DAti senza IM + im DA SPSS'!D10</f>
        <v>11082</v>
      </c>
      <c r="S361" s="76">
        <f>'2018 con spss'!K30</f>
        <v>10425</v>
      </c>
      <c r="T361" s="76">
        <f>'2019 con spss'!L30</f>
        <v>10051</v>
      </c>
      <c r="U361" s="9">
        <f>'2020 con spss'!M30</f>
        <v>6880</v>
      </c>
      <c r="V361" s="203">
        <f t="shared" si="194"/>
        <v>233713</v>
      </c>
      <c r="W361" s="9"/>
      <c r="X361" s="9"/>
      <c r="Y361" s="9"/>
      <c r="AB361" s="303"/>
      <c r="AC361" s="58" t="s">
        <v>9</v>
      </c>
      <c r="AD361" s="74">
        <v>10633</v>
      </c>
      <c r="AE361" s="69">
        <v>4.3062530374210271</v>
      </c>
      <c r="AF361" s="69">
        <v>4.3062530374210271</v>
      </c>
      <c r="AG361" s="70">
        <v>40.674307468005829</v>
      </c>
      <c r="AH361" s="52"/>
    </row>
    <row r="362" spans="1:61" ht="18.75" thickBot="1">
      <c r="A362" s="5" t="s">
        <v>10</v>
      </c>
      <c r="B362" s="7">
        <v>38255</v>
      </c>
      <c r="C362" s="6">
        <v>37960</v>
      </c>
      <c r="D362" s="6">
        <v>36552</v>
      </c>
      <c r="E362" s="6">
        <v>35773</v>
      </c>
      <c r="F362" s="6">
        <v>33322</v>
      </c>
      <c r="G362" s="6">
        <v>33235</v>
      </c>
      <c r="H362" s="6">
        <v>31815</v>
      </c>
      <c r="I362" s="6">
        <v>29746</v>
      </c>
      <c r="J362" s="6">
        <v>28035</v>
      </c>
      <c r="K362" s="6">
        <v>28001</v>
      </c>
      <c r="L362" s="6">
        <v>27989</v>
      </c>
      <c r="M362" s="6">
        <v>24906</v>
      </c>
      <c r="N362" s="6">
        <v>24915</v>
      </c>
      <c r="O362" s="76">
        <v>23905</v>
      </c>
      <c r="P362" s="76">
        <v>23788</v>
      </c>
      <c r="Q362" s="76">
        <f>'ISTAT 16 senza IncMort'!Q39</f>
        <v>23594</v>
      </c>
      <c r="R362" s="76">
        <f>'DAti senza IM + im DA SPSS'!D11</f>
        <v>23500</v>
      </c>
      <c r="S362" s="76">
        <f>'2018 con spss'!K35</f>
        <v>22402</v>
      </c>
      <c r="T362" s="76">
        <f>'2019 con spss'!L35</f>
        <v>22392</v>
      </c>
      <c r="U362" s="9">
        <f>'2020 con spss'!M35</f>
        <v>15096</v>
      </c>
      <c r="V362" s="203">
        <f t="shared" si="194"/>
        <v>565181</v>
      </c>
      <c r="W362" s="9"/>
      <c r="X362" s="9"/>
      <c r="Y362" s="9"/>
      <c r="AB362" s="303"/>
      <c r="AC362" s="58" t="s">
        <v>10</v>
      </c>
      <c r="AD362" s="74">
        <v>23788</v>
      </c>
      <c r="AE362" s="69">
        <v>9.6338895188725093</v>
      </c>
      <c r="AF362" s="69">
        <v>9.6338895188725093</v>
      </c>
      <c r="AG362" s="70">
        <v>50.308196986878343</v>
      </c>
      <c r="AH362" s="52"/>
    </row>
    <row r="363" spans="1:61" ht="15.75" thickBot="1">
      <c r="A363" s="14" t="s">
        <v>11</v>
      </c>
      <c r="B363" s="28">
        <v>198062</v>
      </c>
      <c r="C363" s="15">
        <v>197653</v>
      </c>
      <c r="D363" s="15">
        <v>182733</v>
      </c>
      <c r="E363" s="15">
        <v>175221</v>
      </c>
      <c r="F363" s="15">
        <v>165035</v>
      </c>
      <c r="G363" s="15">
        <v>165188</v>
      </c>
      <c r="H363" s="15">
        <v>163357</v>
      </c>
      <c r="I363" s="15">
        <v>151845</v>
      </c>
      <c r="J363" s="15">
        <v>146905</v>
      </c>
      <c r="K363" s="15">
        <v>145205</v>
      </c>
      <c r="L363" s="15">
        <v>140481</v>
      </c>
      <c r="M363" s="15">
        <v>132222</v>
      </c>
      <c r="N363" s="15">
        <v>127525</v>
      </c>
      <c r="O363" s="78">
        <v>125030</v>
      </c>
      <c r="P363" s="78">
        <v>124221</v>
      </c>
      <c r="Q363" s="78">
        <f>SUM(Q355:Q362)</f>
        <v>123566</v>
      </c>
      <c r="R363" s="78">
        <f>SUM(R355:R362)</f>
        <v>123512</v>
      </c>
      <c r="S363" s="78">
        <f>SUM(S355:S362)</f>
        <v>121569</v>
      </c>
      <c r="T363" s="78">
        <f>SUM(T355:T362)</f>
        <v>119898</v>
      </c>
      <c r="U363" s="18">
        <f>SUM(U355:U362)</f>
        <v>76793</v>
      </c>
      <c r="V363" s="201">
        <f t="shared" si="194"/>
        <v>2906021</v>
      </c>
      <c r="W363" s="18"/>
      <c r="X363" s="18"/>
      <c r="Y363" s="18"/>
      <c r="AB363" s="303"/>
      <c r="AC363" s="58" t="s">
        <v>12</v>
      </c>
      <c r="AD363" s="74">
        <v>20957</v>
      </c>
      <c r="AE363" s="69">
        <v>8.4873643285274589</v>
      </c>
      <c r="AF363" s="69">
        <v>8.4873643285274589</v>
      </c>
      <c r="AG363" s="70">
        <v>58.795561315405799</v>
      </c>
      <c r="AH363" s="52"/>
      <c r="BI363" s="115"/>
    </row>
    <row r="364" spans="1:61" ht="15.75" thickBot="1">
      <c r="A364" s="5" t="s">
        <v>12</v>
      </c>
      <c r="B364" s="6">
        <v>29821</v>
      </c>
      <c r="C364" s="6">
        <v>29523</v>
      </c>
      <c r="D364" s="7">
        <v>30386</v>
      </c>
      <c r="E364" s="6">
        <v>27820</v>
      </c>
      <c r="F364" s="6">
        <v>27728</v>
      </c>
      <c r="G364" s="6">
        <v>27648</v>
      </c>
      <c r="H364" s="6">
        <v>26465</v>
      </c>
      <c r="I364" s="6">
        <v>24902</v>
      </c>
      <c r="J364" s="6">
        <v>24345</v>
      </c>
      <c r="K364" s="6">
        <v>25284</v>
      </c>
      <c r="L364" s="6">
        <v>24876</v>
      </c>
      <c r="M364" s="6">
        <v>23034</v>
      </c>
      <c r="N364" s="76">
        <v>21663</v>
      </c>
      <c r="O364" s="6">
        <v>22051</v>
      </c>
      <c r="P364" s="76">
        <v>20957</v>
      </c>
      <c r="Q364" s="76">
        <f>'ISTAT 16 senza IncMort'!Q40</f>
        <v>22022</v>
      </c>
      <c r="R364" s="76">
        <f>'DAti senza IM + im DA SPSS'!D12</f>
        <v>21390</v>
      </c>
      <c r="S364" s="76">
        <f>'2018 con spss'!K37</f>
        <v>20985</v>
      </c>
      <c r="T364" s="76">
        <f>'2019 con spss'!L37</f>
        <v>20378</v>
      </c>
      <c r="U364" s="9">
        <f>'2020 con spss'!M37</f>
        <v>13187</v>
      </c>
      <c r="V364" s="203">
        <f t="shared" si="194"/>
        <v>484465</v>
      </c>
      <c r="W364" s="9"/>
      <c r="X364" s="9"/>
      <c r="Y364" s="9"/>
      <c r="AB364" s="303"/>
      <c r="AC364" s="58" t="s">
        <v>13</v>
      </c>
      <c r="AD364" s="74">
        <v>3318</v>
      </c>
      <c r="AE364" s="69">
        <v>1.3437550623683785</v>
      </c>
      <c r="AF364" s="69">
        <v>1.3437550623683785</v>
      </c>
      <c r="AG364" s="70">
        <v>60.139316377774179</v>
      </c>
      <c r="AH364" s="52"/>
    </row>
    <row r="365" spans="1:61" ht="15.75" thickBot="1">
      <c r="A365" s="5" t="s">
        <v>13</v>
      </c>
      <c r="B365" s="7">
        <v>6050</v>
      </c>
      <c r="C365" s="6">
        <v>5954</v>
      </c>
      <c r="D365" s="6">
        <v>5493</v>
      </c>
      <c r="E365" s="6">
        <v>5242</v>
      </c>
      <c r="F365" s="6">
        <v>4853</v>
      </c>
      <c r="G365" s="6">
        <v>5089</v>
      </c>
      <c r="H365" s="6">
        <v>5076</v>
      </c>
      <c r="I365" s="6">
        <v>4694</v>
      </c>
      <c r="J365" s="6">
        <v>4475</v>
      </c>
      <c r="K365" s="6">
        <v>4074</v>
      </c>
      <c r="L365" s="6">
        <v>4079</v>
      </c>
      <c r="M365" s="6">
        <v>3412</v>
      </c>
      <c r="N365" s="6">
        <v>3447</v>
      </c>
      <c r="O365" s="76">
        <v>3296</v>
      </c>
      <c r="P365" s="76">
        <v>3318</v>
      </c>
      <c r="Q365" s="76">
        <f>'ISTAT 16 senza IncMort'!Q41</f>
        <v>3337</v>
      </c>
      <c r="R365" s="76">
        <f>'DAti senza IM + im DA SPSS'!D13</f>
        <v>3258</v>
      </c>
      <c r="S365" s="76">
        <f>'2018 con spss'!K38</f>
        <v>3400</v>
      </c>
      <c r="T365" s="76">
        <f>'2019 con spss'!L38</f>
        <v>3222</v>
      </c>
      <c r="U365" s="9">
        <f>'2020 con spss'!M38</f>
        <v>2268</v>
      </c>
      <c r="V365" s="203">
        <f t="shared" si="194"/>
        <v>84037</v>
      </c>
      <c r="W365" s="76"/>
      <c r="X365" s="76"/>
      <c r="Y365" s="76"/>
      <c r="AB365" s="303"/>
      <c r="AC365" s="58" t="s">
        <v>14</v>
      </c>
      <c r="AD365" s="74">
        <v>7606</v>
      </c>
      <c r="AE365" s="69">
        <v>3.0803499109023167</v>
      </c>
      <c r="AF365" s="69">
        <v>3.0803499109023167</v>
      </c>
      <c r="AG365" s="70">
        <v>63.219666288676493</v>
      </c>
      <c r="AH365" s="52"/>
    </row>
    <row r="366" spans="1:61" ht="15.75" thickBot="1">
      <c r="A366" s="5" t="s">
        <v>14</v>
      </c>
      <c r="B366" s="6">
        <v>12059</v>
      </c>
      <c r="C366" s="7">
        <v>12607</v>
      </c>
      <c r="D366" s="6">
        <v>11921</v>
      </c>
      <c r="E366" s="6">
        <v>11067</v>
      </c>
      <c r="F366" s="6">
        <v>10470</v>
      </c>
      <c r="G366" s="6">
        <v>11193</v>
      </c>
      <c r="H366" s="6">
        <v>10230</v>
      </c>
      <c r="I366" s="6">
        <v>9996</v>
      </c>
      <c r="J366" s="6">
        <v>9624</v>
      </c>
      <c r="K366" s="6">
        <v>9874</v>
      </c>
      <c r="L366" s="6">
        <v>9465</v>
      </c>
      <c r="M366" s="6">
        <v>8002</v>
      </c>
      <c r="N366" s="6">
        <v>7961</v>
      </c>
      <c r="O366" s="76">
        <v>7866</v>
      </c>
      <c r="P366" s="76">
        <v>7606</v>
      </c>
      <c r="Q366" s="76">
        <f>'ISTAT 16 senza IncMort'!Q42</f>
        <v>7406</v>
      </c>
      <c r="R366" s="76">
        <f>'DAti senza IM + im DA SPSS'!D14</f>
        <v>7756</v>
      </c>
      <c r="S366" s="9">
        <f>'2018 con spss'!K36</f>
        <v>7298</v>
      </c>
      <c r="T366" s="76">
        <f>'2019 con spss'!L36</f>
        <v>7560</v>
      </c>
      <c r="U366" s="9">
        <f>'2020 con spss'!M36</f>
        <v>4918</v>
      </c>
      <c r="V366" s="203">
        <f t="shared" si="194"/>
        <v>184879</v>
      </c>
      <c r="W366" s="76"/>
      <c r="X366" s="76"/>
      <c r="Y366" s="76"/>
      <c r="AB366" s="303"/>
      <c r="AC366" s="58" t="s">
        <v>15</v>
      </c>
      <c r="AD366" s="74">
        <v>28117</v>
      </c>
      <c r="AE366" s="69">
        <v>11.387088935687672</v>
      </c>
      <c r="AF366" s="69">
        <v>11.387088935687672</v>
      </c>
      <c r="AG366" s="70">
        <v>74.606755224364164</v>
      </c>
      <c r="AH366" s="52"/>
    </row>
    <row r="367" spans="1:61" ht="15.75" thickBot="1">
      <c r="A367" s="5" t="s">
        <v>15</v>
      </c>
      <c r="B367" s="6">
        <v>44333</v>
      </c>
      <c r="C367" s="6">
        <v>44099</v>
      </c>
      <c r="D367" s="7">
        <v>43553</v>
      </c>
      <c r="E367" s="6">
        <v>45536</v>
      </c>
      <c r="F367" s="6">
        <v>45310</v>
      </c>
      <c r="G367" s="6">
        <v>43550</v>
      </c>
      <c r="H367" s="6">
        <v>41431</v>
      </c>
      <c r="I367" s="6">
        <v>38827</v>
      </c>
      <c r="J367" s="6">
        <v>39624</v>
      </c>
      <c r="K367" s="6">
        <v>38932</v>
      </c>
      <c r="L367" s="6">
        <v>37509</v>
      </c>
      <c r="M367" s="6">
        <v>33031</v>
      </c>
      <c r="N367" s="6">
        <v>30782</v>
      </c>
      <c r="O367" s="76">
        <v>28595</v>
      </c>
      <c r="P367" s="76">
        <v>28117</v>
      </c>
      <c r="Q367" s="76">
        <f>'ISTAT 16 senza IncMort'!Q43</f>
        <v>27764</v>
      </c>
      <c r="R367" s="76">
        <f>'DAti senza IM + im DA SPSS'!D15</f>
        <v>27066</v>
      </c>
      <c r="S367" s="76">
        <f>'2018 con spss'!K39</f>
        <v>25526</v>
      </c>
      <c r="T367" s="76">
        <f>'2019 con spss'!L39</f>
        <v>26042</v>
      </c>
      <c r="U367" s="9">
        <f>'2020 con spss'!M39</f>
        <v>17833</v>
      </c>
      <c r="V367" s="203">
        <f t="shared" si="194"/>
        <v>707460</v>
      </c>
      <c r="W367" s="9"/>
      <c r="X367" s="9"/>
      <c r="Y367" s="9"/>
      <c r="AB367" s="303"/>
      <c r="AC367" s="58" t="s">
        <v>17</v>
      </c>
      <c r="AD367" s="74">
        <v>4827</v>
      </c>
      <c r="AE367" s="69">
        <v>1.9548841730115016</v>
      </c>
      <c r="AF367" s="69">
        <v>1.9548841730115016</v>
      </c>
      <c r="AG367" s="70">
        <v>76.561639397375671</v>
      </c>
      <c r="AH367" s="52"/>
    </row>
    <row r="368" spans="1:61" ht="15.75" thickBot="1">
      <c r="A368" s="14" t="s">
        <v>16</v>
      </c>
      <c r="B368" s="28">
        <v>92263</v>
      </c>
      <c r="C368" s="15">
        <v>92183</v>
      </c>
      <c r="D368" s="16">
        <v>91353</v>
      </c>
      <c r="E368" s="15">
        <v>89665</v>
      </c>
      <c r="F368" s="15">
        <v>88361</v>
      </c>
      <c r="G368" s="15">
        <v>87480</v>
      </c>
      <c r="H368" s="15">
        <v>83202</v>
      </c>
      <c r="I368" s="15">
        <v>78419</v>
      </c>
      <c r="J368" s="15">
        <v>78068</v>
      </c>
      <c r="K368" s="15">
        <v>78164</v>
      </c>
      <c r="L368" s="15">
        <v>75929</v>
      </c>
      <c r="M368" s="15">
        <v>67479</v>
      </c>
      <c r="N368" s="15">
        <v>63853</v>
      </c>
      <c r="O368" s="78">
        <v>61808</v>
      </c>
      <c r="P368" s="78">
        <v>59998</v>
      </c>
      <c r="Q368" s="78">
        <f>SUM(Q364:Q367)</f>
        <v>60529</v>
      </c>
      <c r="R368" s="78">
        <f>SUM(R364:R367)</f>
        <v>59470</v>
      </c>
      <c r="S368" s="78">
        <f>SUM(S364:S367)</f>
        <v>57209</v>
      </c>
      <c r="T368" s="78">
        <f>SUM(T364:T367)</f>
        <v>57202</v>
      </c>
      <c r="U368" s="18">
        <f>SUM(U364:U367)</f>
        <v>38206</v>
      </c>
      <c r="V368" s="201">
        <f t="shared" si="194"/>
        <v>1460841</v>
      </c>
      <c r="W368" s="18"/>
      <c r="X368" s="18"/>
      <c r="Y368" s="18"/>
      <c r="AB368" s="303"/>
      <c r="AC368" s="58" t="s">
        <v>18</v>
      </c>
      <c r="AD368" s="74">
        <v>722</v>
      </c>
      <c r="AE368" s="69">
        <v>0.292402397537664</v>
      </c>
      <c r="AF368" s="69">
        <v>0.292402397537664</v>
      </c>
      <c r="AG368" s="70">
        <v>76.854041794913329</v>
      </c>
      <c r="AH368" s="52"/>
    </row>
    <row r="369" spans="1:43" ht="15.75" thickBot="1">
      <c r="A369" s="5" t="s">
        <v>17</v>
      </c>
      <c r="B369" s="6">
        <v>8342</v>
      </c>
      <c r="C369" s="7">
        <v>8496</v>
      </c>
      <c r="D369" s="6">
        <v>8066</v>
      </c>
      <c r="E369" s="6">
        <v>7544</v>
      </c>
      <c r="F369" s="6">
        <v>7225</v>
      </c>
      <c r="G369" s="6">
        <v>7052</v>
      </c>
      <c r="H369" s="6">
        <v>6382</v>
      </c>
      <c r="I369" s="6">
        <v>6043</v>
      </c>
      <c r="J369" s="6">
        <v>5989</v>
      </c>
      <c r="K369" s="6">
        <v>6377</v>
      </c>
      <c r="L369" s="6">
        <v>6221</v>
      </c>
      <c r="M369" s="6">
        <v>5524</v>
      </c>
      <c r="N369" s="6">
        <v>5464</v>
      </c>
      <c r="O369" s="76">
        <v>5195</v>
      </c>
      <c r="P369" s="76">
        <v>4827</v>
      </c>
      <c r="Q369" s="76">
        <f>'ISTAT 16 senza IncMort'!Q44</f>
        <v>4584</v>
      </c>
      <c r="R369" s="76">
        <f>'DAti senza IM + im DA SPSS'!D16</f>
        <v>4395</v>
      </c>
      <c r="S369" s="76">
        <f>'2018 con spss'!K41</f>
        <v>4683</v>
      </c>
      <c r="T369" s="76">
        <f>'2019 con spss'!L41</f>
        <v>4648</v>
      </c>
      <c r="U369" s="9">
        <f>'2020 con spss'!M41</f>
        <v>3090</v>
      </c>
      <c r="V369" s="203">
        <f t="shared" si="194"/>
        <v>120147</v>
      </c>
      <c r="W369" s="76"/>
      <c r="X369" s="76"/>
      <c r="Y369" s="76"/>
      <c r="AB369" s="303"/>
      <c r="AC369" s="58" t="s">
        <v>19</v>
      </c>
      <c r="AD369" s="74">
        <v>13755</v>
      </c>
      <c r="AE369" s="69">
        <v>5.5706301636157463</v>
      </c>
      <c r="AF369" s="69">
        <v>5.5706301636157463</v>
      </c>
      <c r="AG369" s="70">
        <v>82.424671958529075</v>
      </c>
      <c r="AH369" s="52"/>
    </row>
    <row r="370" spans="1:43" ht="15.75" thickBot="1">
      <c r="A370" s="5" t="s">
        <v>18</v>
      </c>
      <c r="B370" s="7">
        <v>1585</v>
      </c>
      <c r="C370" s="6">
        <v>1402</v>
      </c>
      <c r="D370" s="6">
        <v>1135</v>
      </c>
      <c r="E370" s="10">
        <v>929</v>
      </c>
      <c r="F370" s="10">
        <v>896</v>
      </c>
      <c r="G370" s="10">
        <v>954</v>
      </c>
      <c r="H370" s="10">
        <v>864</v>
      </c>
      <c r="I370" s="10">
        <v>925</v>
      </c>
      <c r="J370" s="10">
        <v>838</v>
      </c>
      <c r="K370" s="6">
        <v>1056</v>
      </c>
      <c r="L370" s="6">
        <v>1008</v>
      </c>
      <c r="M370" s="10">
        <v>956</v>
      </c>
      <c r="N370" s="10">
        <v>800</v>
      </c>
      <c r="O370" s="77">
        <v>782</v>
      </c>
      <c r="P370" s="77">
        <v>722</v>
      </c>
      <c r="Q370" s="76">
        <f>'ISTAT 16 senza IncMort'!Q45</f>
        <v>786</v>
      </c>
      <c r="R370" s="76">
        <f>'DAti senza IM + im DA SPSS'!D17</f>
        <v>767</v>
      </c>
      <c r="S370" s="76">
        <f>'2018 con spss'!K42</f>
        <v>731</v>
      </c>
      <c r="T370" s="76">
        <f>'2019 con spss'!L42</f>
        <v>913</v>
      </c>
      <c r="U370" s="9">
        <f>'2020 con spss'!M42</f>
        <v>545</v>
      </c>
      <c r="V370" s="203">
        <f t="shared" si="194"/>
        <v>18594</v>
      </c>
      <c r="W370" s="76"/>
      <c r="X370" s="76"/>
      <c r="Y370" s="76"/>
      <c r="AB370" s="303"/>
      <c r="AC370" s="58" t="s">
        <v>20</v>
      </c>
      <c r="AD370" s="74">
        <v>15646</v>
      </c>
      <c r="AE370" s="69">
        <v>6.3364652519034506</v>
      </c>
      <c r="AF370" s="69">
        <v>6.3364652519034506</v>
      </c>
      <c r="AG370" s="70">
        <v>88.761137210432523</v>
      </c>
      <c r="AH370" s="52"/>
    </row>
    <row r="371" spans="1:43" ht="15.75" thickBot="1">
      <c r="A371" s="5" t="s">
        <v>19</v>
      </c>
      <c r="B371" s="6">
        <v>16043</v>
      </c>
      <c r="C371" s="7">
        <v>18906</v>
      </c>
      <c r="D371" s="6">
        <v>17144</v>
      </c>
      <c r="E371" s="6">
        <v>15389</v>
      </c>
      <c r="F371" s="6">
        <v>17321</v>
      </c>
      <c r="G371" s="6">
        <v>16455</v>
      </c>
      <c r="H371" s="6">
        <v>16750</v>
      </c>
      <c r="I371" s="6">
        <v>17380</v>
      </c>
      <c r="J371" s="6">
        <v>17813</v>
      </c>
      <c r="K371" s="6">
        <v>17050</v>
      </c>
      <c r="L371" s="6">
        <v>15294</v>
      </c>
      <c r="M371" s="6">
        <v>14802</v>
      </c>
      <c r="N371" s="76">
        <v>13854</v>
      </c>
      <c r="O371" s="6">
        <v>13980</v>
      </c>
      <c r="P371" s="76">
        <v>13755</v>
      </c>
      <c r="Q371" s="76">
        <f>'ISTAT 16 senza IncMort'!Q46</f>
        <v>14906</v>
      </c>
      <c r="R371" s="76">
        <f>'DAti senza IM + im DA SPSS'!D18</f>
        <v>14770</v>
      </c>
      <c r="S371" s="76">
        <f>'2018 con spss'!K40</f>
        <v>14643</v>
      </c>
      <c r="T371" s="76">
        <f>'2019 con spss'!L40</f>
        <v>15067</v>
      </c>
      <c r="U371" s="9">
        <f>'2020 con spss'!M40</f>
        <v>9957</v>
      </c>
      <c r="V371" s="203">
        <f t="shared" si="194"/>
        <v>311279</v>
      </c>
      <c r="W371" s="76"/>
      <c r="X371" s="76"/>
      <c r="Y371" s="76"/>
      <c r="AB371" s="303"/>
      <c r="AC371" s="58" t="s">
        <v>21</v>
      </c>
      <c r="AD371" s="74">
        <v>1562</v>
      </c>
      <c r="AE371" s="69">
        <v>0.63259355256763328</v>
      </c>
      <c r="AF371" s="69">
        <v>0.63259355256763328</v>
      </c>
      <c r="AG371" s="70">
        <v>89.393730763000164</v>
      </c>
      <c r="AH371" s="52"/>
    </row>
    <row r="372" spans="1:43" ht="15.75" thickBot="1">
      <c r="A372" s="5" t="s">
        <v>20</v>
      </c>
      <c r="B372" s="6">
        <v>17812</v>
      </c>
      <c r="C372" s="7">
        <v>18895</v>
      </c>
      <c r="D372" s="6">
        <v>17874</v>
      </c>
      <c r="E372" s="6">
        <v>17277</v>
      </c>
      <c r="F372" s="6">
        <v>18727</v>
      </c>
      <c r="G372" s="6">
        <v>19346</v>
      </c>
      <c r="H372" s="6">
        <v>19652</v>
      </c>
      <c r="I372" s="6">
        <v>20259</v>
      </c>
      <c r="J372" s="6">
        <v>21356</v>
      </c>
      <c r="K372" s="6">
        <v>20926</v>
      </c>
      <c r="L372" s="6">
        <v>20263</v>
      </c>
      <c r="M372" s="76">
        <v>16569</v>
      </c>
      <c r="N372" s="6">
        <v>17147</v>
      </c>
      <c r="O372" s="6">
        <v>15919</v>
      </c>
      <c r="P372" s="76">
        <v>15646</v>
      </c>
      <c r="Q372" s="76">
        <f>'ISTAT 16 senza IncMort'!Q47</f>
        <v>16624</v>
      </c>
      <c r="R372" s="76">
        <f>'DAti senza IM + im DA SPSS'!D19</f>
        <v>16116</v>
      </c>
      <c r="S372" s="76">
        <f>'2018 con spss'!K43</f>
        <v>16149</v>
      </c>
      <c r="T372" s="76">
        <f>'2019 con spss'!L43</f>
        <v>16164</v>
      </c>
      <c r="U372" s="9">
        <f>'2020 con spss'!M43</f>
        <v>11407</v>
      </c>
      <c r="V372" s="203">
        <f t="shared" si="194"/>
        <v>354128</v>
      </c>
      <c r="W372" s="76"/>
      <c r="X372" s="76"/>
      <c r="Y372" s="76"/>
      <c r="AB372" s="303"/>
      <c r="AC372" s="58" t="s">
        <v>22</v>
      </c>
      <c r="AD372" s="74">
        <v>4700</v>
      </c>
      <c r="AE372" s="69">
        <v>1.9034505102867325</v>
      </c>
      <c r="AF372" s="69">
        <v>1.9034505102867325</v>
      </c>
      <c r="AG372" s="70">
        <v>91.297181273286895</v>
      </c>
      <c r="AH372" s="52"/>
    </row>
    <row r="373" spans="1:43" ht="15.75" thickBot="1">
      <c r="A373" s="5" t="s">
        <v>21</v>
      </c>
      <c r="B373" s="6">
        <v>1434</v>
      </c>
      <c r="C373" s="7">
        <v>1556</v>
      </c>
      <c r="D373" s="6">
        <v>1482</v>
      </c>
      <c r="E373" s="76">
        <v>1407</v>
      </c>
      <c r="F373" s="6">
        <v>1444</v>
      </c>
      <c r="G373" s="6">
        <v>1522</v>
      </c>
      <c r="H373" s="6">
        <v>1512</v>
      </c>
      <c r="I373" s="6">
        <v>1622</v>
      </c>
      <c r="J373" s="6">
        <v>1627</v>
      </c>
      <c r="K373" s="6">
        <v>2015</v>
      </c>
      <c r="L373" s="6">
        <v>1780</v>
      </c>
      <c r="M373" s="6">
        <v>1634</v>
      </c>
      <c r="N373" s="6">
        <v>1477</v>
      </c>
      <c r="O373" s="76">
        <v>1527</v>
      </c>
      <c r="P373" s="76">
        <v>1562</v>
      </c>
      <c r="Q373" s="76">
        <f>'ISTAT 16 senza IncMort'!Q48</f>
        <v>1519</v>
      </c>
      <c r="R373" s="76">
        <f>'DAti senza IM + im DA SPSS'!D20</f>
        <v>1355</v>
      </c>
      <c r="S373" s="76">
        <f>'2018 con spss'!K44</f>
        <v>1609</v>
      </c>
      <c r="T373" s="76">
        <f>'2019 con spss'!L44</f>
        <v>1484</v>
      </c>
      <c r="U373" s="9">
        <f>'2020 con spss'!M44</f>
        <v>1056</v>
      </c>
      <c r="V373" s="203">
        <f t="shared" si="194"/>
        <v>30624</v>
      </c>
      <c r="W373" s="76"/>
      <c r="X373" s="76"/>
      <c r="Y373" s="76"/>
      <c r="AB373" s="303"/>
      <c r="AC373" s="58" t="s">
        <v>23</v>
      </c>
      <c r="AD373" s="74">
        <v>16224</v>
      </c>
      <c r="AE373" s="69">
        <v>6.5705491657216912</v>
      </c>
      <c r="AF373" s="69">
        <v>6.5705491657216912</v>
      </c>
      <c r="AG373" s="70">
        <v>97.867730439008582</v>
      </c>
      <c r="AH373" s="52"/>
    </row>
    <row r="374" spans="1:43" ht="15.75" thickBot="1">
      <c r="A374" s="5" t="s">
        <v>22</v>
      </c>
      <c r="B374" s="6">
        <v>7341</v>
      </c>
      <c r="C374" s="7">
        <v>7897</v>
      </c>
      <c r="D374" s="6">
        <v>7275</v>
      </c>
      <c r="E374" s="6">
        <v>6919</v>
      </c>
      <c r="F374" s="6">
        <v>6627</v>
      </c>
      <c r="G374" s="6">
        <v>6129</v>
      </c>
      <c r="H374" s="6">
        <v>5869</v>
      </c>
      <c r="I374" s="6">
        <v>5650</v>
      </c>
      <c r="J374" s="6">
        <v>5896</v>
      </c>
      <c r="K374" s="6">
        <v>5645</v>
      </c>
      <c r="L374" s="6">
        <v>5116</v>
      </c>
      <c r="M374" s="6">
        <v>4697</v>
      </c>
      <c r="N374" s="6">
        <v>4721</v>
      </c>
      <c r="O374" s="76">
        <v>4428</v>
      </c>
      <c r="P374" s="76">
        <v>4700</v>
      </c>
      <c r="Q374" s="76">
        <f>'ISTAT 16 senza IncMort'!Q49</f>
        <v>4868</v>
      </c>
      <c r="R374" s="76">
        <f>'DAti senza IM + im DA SPSS'!D21</f>
        <v>4863</v>
      </c>
      <c r="S374" s="76">
        <f>'2018 con spss'!K45</f>
        <v>4862</v>
      </c>
      <c r="T374" s="76">
        <f>'2019 con spss'!L45</f>
        <v>4551</v>
      </c>
      <c r="U374" s="9">
        <f>'2020 con spss'!M45</f>
        <v>3264</v>
      </c>
      <c r="V374" s="203">
        <f t="shared" si="194"/>
        <v>111318</v>
      </c>
      <c r="W374" s="76"/>
      <c r="X374" s="76"/>
      <c r="Y374" s="76"/>
      <c r="AB374" s="303"/>
      <c r="AC374" s="58" t="s">
        <v>24</v>
      </c>
      <c r="AD374" s="74">
        <v>5265</v>
      </c>
      <c r="AE374" s="69">
        <v>2.1322695609914142</v>
      </c>
      <c r="AF374" s="69">
        <v>2.1322695609914142</v>
      </c>
      <c r="AG374" s="70">
        <v>100</v>
      </c>
      <c r="AH374" s="52"/>
    </row>
    <row r="375" spans="1:43" ht="15.75" thickBot="1">
      <c r="A375" s="5" t="s">
        <v>23</v>
      </c>
      <c r="B375" s="6">
        <v>22991</v>
      </c>
      <c r="C375" s="7">
        <v>23724</v>
      </c>
      <c r="D375" s="6">
        <v>22181</v>
      </c>
      <c r="E375" s="6">
        <v>20847</v>
      </c>
      <c r="F375" s="6">
        <v>21534</v>
      </c>
      <c r="G375" s="6">
        <v>21196</v>
      </c>
      <c r="H375" s="6">
        <v>21442</v>
      </c>
      <c r="I375" s="6">
        <v>21868</v>
      </c>
      <c r="J375" s="6">
        <v>21742</v>
      </c>
      <c r="K375" s="6">
        <v>22004</v>
      </c>
      <c r="L375" s="6">
        <v>20129</v>
      </c>
      <c r="M375" s="6">
        <v>17718</v>
      </c>
      <c r="N375" s="6">
        <v>17726</v>
      </c>
      <c r="O375" s="76">
        <v>17167</v>
      </c>
      <c r="P375" s="76">
        <v>16224</v>
      </c>
      <c r="Q375" s="76">
        <f>'ISTAT 16 senza IncMort'!Q50</f>
        <v>16601</v>
      </c>
      <c r="R375" s="76">
        <f>'DAti senza IM + im DA SPSS'!D22</f>
        <v>16457</v>
      </c>
      <c r="S375" s="76">
        <f>'2018 con spss'!K46</f>
        <v>16418</v>
      </c>
      <c r="T375" s="76">
        <f>'2019 con spss'!L46</f>
        <v>16083</v>
      </c>
      <c r="U375" s="9">
        <f>'2020 con spss'!M46</f>
        <v>11590</v>
      </c>
      <c r="V375" s="203">
        <f t="shared" si="194"/>
        <v>385642</v>
      </c>
      <c r="W375" s="9"/>
      <c r="X375" s="9"/>
      <c r="Y375" s="9"/>
      <c r="AB375" s="304"/>
      <c r="AC375" s="60" t="s">
        <v>26</v>
      </c>
      <c r="AD375" s="75">
        <v>246920</v>
      </c>
      <c r="AE375" s="71">
        <v>100</v>
      </c>
      <c r="AF375" s="71">
        <v>100</v>
      </c>
      <c r="AG375" s="72"/>
      <c r="AH375" s="52"/>
    </row>
    <row r="376" spans="1:43" ht="15.75" thickBot="1">
      <c r="A376" s="5" t="s">
        <v>24</v>
      </c>
      <c r="B376" s="6">
        <v>7413</v>
      </c>
      <c r="C376" s="7">
        <v>7780</v>
      </c>
      <c r="D376" s="6">
        <v>7232</v>
      </c>
      <c r="E376" s="6">
        <v>7981</v>
      </c>
      <c r="F376" s="6">
        <v>7688</v>
      </c>
      <c r="G376" s="6">
        <v>7633</v>
      </c>
      <c r="H376" s="6">
        <v>6820</v>
      </c>
      <c r="I376" s="6">
        <v>6728</v>
      </c>
      <c r="J376" s="6">
        <v>7024</v>
      </c>
      <c r="K376" s="6">
        <v>6278</v>
      </c>
      <c r="L376" s="6">
        <v>5798</v>
      </c>
      <c r="M376" s="6">
        <v>5263</v>
      </c>
      <c r="N376" s="76">
        <v>5526</v>
      </c>
      <c r="O376" s="76">
        <v>5311</v>
      </c>
      <c r="P376" s="76">
        <v>5265</v>
      </c>
      <c r="Q376" s="76">
        <f>'ISTAT 16 senza IncMort'!Q51</f>
        <v>5192</v>
      </c>
      <c r="R376" s="76">
        <f>'DAti senza IM + im DA SPSS'!D23</f>
        <v>5045</v>
      </c>
      <c r="S376" s="76">
        <f>'2018 con spss'!K47</f>
        <v>5046</v>
      </c>
      <c r="T376" s="76">
        <f>'2019 con spss'!L47</f>
        <v>5374</v>
      </c>
      <c r="U376" s="9">
        <f>'2020 con spss'!M47</f>
        <v>3340</v>
      </c>
      <c r="V376" s="203">
        <f t="shared" si="194"/>
        <v>123737</v>
      </c>
      <c r="W376" s="76"/>
      <c r="X376" s="76"/>
      <c r="Y376" s="76"/>
    </row>
    <row r="377" spans="1:43" ht="24.75" thickBot="1">
      <c r="A377" s="17" t="s">
        <v>25</v>
      </c>
      <c r="B377" s="15">
        <v>82961</v>
      </c>
      <c r="C377" s="28">
        <v>88656</v>
      </c>
      <c r="D377" s="15">
        <v>82389</v>
      </c>
      <c r="E377" s="15">
        <v>78293</v>
      </c>
      <c r="F377" s="15">
        <v>81462</v>
      </c>
      <c r="G377" s="15">
        <v>80287</v>
      </c>
      <c r="H377" s="15">
        <v>79291</v>
      </c>
      <c r="I377" s="15">
        <v>80475</v>
      </c>
      <c r="J377" s="15">
        <v>82285</v>
      </c>
      <c r="K377" s="15">
        <v>81351</v>
      </c>
      <c r="L377" s="15">
        <v>75609</v>
      </c>
      <c r="M377" s="15">
        <v>67163</v>
      </c>
      <c r="N377" s="15">
        <v>66715</v>
      </c>
      <c r="O377" s="78">
        <v>64309</v>
      </c>
      <c r="P377" s="78">
        <v>62701</v>
      </c>
      <c r="Q377" s="78">
        <f>SUM(Q369:Q376)</f>
        <v>65080</v>
      </c>
      <c r="R377" s="78">
        <f>SUM(R369:R376)</f>
        <v>63768</v>
      </c>
      <c r="S377" s="78">
        <f>SUM(S369:S376)</f>
        <v>64141</v>
      </c>
      <c r="T377" s="78">
        <f>SUM(T369:T376)</f>
        <v>64284</v>
      </c>
      <c r="U377" s="18">
        <f>SUM(U369:U376)</f>
        <v>44249</v>
      </c>
      <c r="V377" s="201">
        <f t="shared" si="194"/>
        <v>1455469</v>
      </c>
      <c r="W377" s="78"/>
      <c r="X377" s="78"/>
      <c r="Y377" s="78"/>
    </row>
    <row r="378" spans="1:43" ht="15.75" thickBot="1">
      <c r="A378" s="19" t="s">
        <v>26</v>
      </c>
      <c r="B378" s="16">
        <v>373286</v>
      </c>
      <c r="C378" s="28">
        <v>378492</v>
      </c>
      <c r="D378" s="16">
        <v>356475</v>
      </c>
      <c r="E378" s="16">
        <v>343179</v>
      </c>
      <c r="F378" s="16">
        <v>334858</v>
      </c>
      <c r="G378" s="16">
        <v>332955</v>
      </c>
      <c r="H378" s="16">
        <v>325850</v>
      </c>
      <c r="I378" s="16">
        <v>310739</v>
      </c>
      <c r="J378" s="16">
        <v>307258</v>
      </c>
      <c r="K378" s="16">
        <v>304720</v>
      </c>
      <c r="L378" s="16">
        <v>292019</v>
      </c>
      <c r="M378" s="16">
        <v>266864</v>
      </c>
      <c r="N378" s="16">
        <v>258093</v>
      </c>
      <c r="O378" s="78">
        <v>251147</v>
      </c>
      <c r="P378" s="78">
        <v>246920</v>
      </c>
      <c r="Q378" s="78">
        <f>Q363+Q368+Q377</f>
        <v>249175</v>
      </c>
      <c r="R378" s="78">
        <f>R363+R368+R377</f>
        <v>246750</v>
      </c>
      <c r="S378" s="78">
        <f>S363+S368+S377</f>
        <v>242919</v>
      </c>
      <c r="T378" s="78">
        <f>T363+T368+T377</f>
        <v>241384</v>
      </c>
      <c r="U378" s="18">
        <f>U363+U368+U377</f>
        <v>159248</v>
      </c>
      <c r="V378" s="198">
        <f t="shared" si="194"/>
        <v>5822331</v>
      </c>
      <c r="W378" s="18"/>
      <c r="X378" s="18"/>
      <c r="Y378" s="18"/>
    </row>
    <row r="380" spans="1:43" ht="15.75">
      <c r="A380" s="2"/>
    </row>
    <row r="381" spans="1:43" ht="16.5" thickBot="1">
      <c r="A381" s="297" t="s">
        <v>27</v>
      </c>
      <c r="B381" s="297"/>
      <c r="C381" s="297"/>
      <c r="D381" s="297"/>
      <c r="E381" s="297"/>
      <c r="F381" s="297"/>
      <c r="G381" s="297"/>
      <c r="H381" s="297"/>
      <c r="I381" s="297"/>
      <c r="J381" s="297"/>
      <c r="K381" s="297"/>
      <c r="L381" s="297"/>
      <c r="M381" s="297"/>
      <c r="AA381" s="297" t="s">
        <v>27</v>
      </c>
      <c r="AB381" s="297"/>
      <c r="AC381" s="297"/>
      <c r="AD381" s="297"/>
      <c r="AE381" s="297"/>
      <c r="AF381" s="297"/>
      <c r="AG381" s="297"/>
      <c r="AH381" s="297"/>
      <c r="AI381" s="297"/>
      <c r="AJ381" s="297"/>
      <c r="AK381" s="297"/>
      <c r="AL381" s="297"/>
      <c r="AM381" s="297"/>
    </row>
    <row r="382" spans="1:43" ht="15.75" thickBot="1">
      <c r="A382" s="3" t="s">
        <v>1</v>
      </c>
      <c r="B382" s="4">
        <v>2001</v>
      </c>
      <c r="C382" s="4">
        <v>2002</v>
      </c>
      <c r="D382" s="4">
        <v>2003</v>
      </c>
      <c r="E382" s="4">
        <v>2004</v>
      </c>
      <c r="F382" s="4">
        <v>2005</v>
      </c>
      <c r="G382" s="4">
        <v>2006</v>
      </c>
      <c r="H382" s="4">
        <v>2007</v>
      </c>
      <c r="I382" s="4">
        <v>2008</v>
      </c>
      <c r="J382" s="4">
        <v>2009</v>
      </c>
      <c r="K382" s="4">
        <v>2010</v>
      </c>
      <c r="L382" s="4">
        <v>2011</v>
      </c>
      <c r="M382" s="4">
        <v>2012</v>
      </c>
      <c r="N382" s="4">
        <v>2013</v>
      </c>
      <c r="O382" s="4">
        <v>2014</v>
      </c>
      <c r="P382" s="4">
        <v>2015</v>
      </c>
      <c r="Q382" s="4">
        <v>2016</v>
      </c>
      <c r="R382" s="4">
        <v>2017</v>
      </c>
      <c r="S382" s="4">
        <v>2018</v>
      </c>
      <c r="T382" s="4">
        <v>2019</v>
      </c>
      <c r="U382" s="4">
        <v>2020</v>
      </c>
      <c r="V382" s="154" t="s">
        <v>208</v>
      </c>
      <c r="W382" s="4"/>
      <c r="X382" s="4"/>
      <c r="Y382" s="4"/>
      <c r="AA382" s="3" t="s">
        <v>1</v>
      </c>
      <c r="AB382" s="4">
        <v>2001</v>
      </c>
      <c r="AC382" s="4">
        <v>2002</v>
      </c>
      <c r="AD382" s="4">
        <v>2003</v>
      </c>
      <c r="AE382" s="4">
        <v>2004</v>
      </c>
      <c r="AF382" s="4">
        <v>2005</v>
      </c>
      <c r="AG382" s="4">
        <v>2006</v>
      </c>
      <c r="AH382" s="4">
        <v>2007</v>
      </c>
      <c r="AI382" s="4">
        <v>2008</v>
      </c>
      <c r="AJ382" s="4">
        <v>2009</v>
      </c>
      <c r="AK382" s="4">
        <v>2010</v>
      </c>
      <c r="AL382" s="4">
        <v>2011</v>
      </c>
      <c r="AM382" s="4">
        <v>2012</v>
      </c>
      <c r="AN382" s="4">
        <v>2013</v>
      </c>
      <c r="AO382" s="4">
        <v>2014</v>
      </c>
      <c r="AP382" s="4">
        <v>2015</v>
      </c>
      <c r="AQ382" s="4" t="s">
        <v>26</v>
      </c>
    </row>
    <row r="383" spans="1:43" ht="15.75" thickBot="1">
      <c r="A383" s="5" t="s">
        <v>3</v>
      </c>
      <c r="B383" s="49">
        <f t="shared" ref="B383:B406" si="195">(B355/V355*100)</f>
        <v>6.5907836281906373</v>
      </c>
      <c r="C383" s="49">
        <f t="shared" ref="C383:C406" si="196">(C355/V355*100)</f>
        <v>6.9451381404274333</v>
      </c>
      <c r="D383" s="49">
        <f t="shared" ref="D383:D406" si="197">(D355/V355*100)</f>
        <v>6.1047291080676116</v>
      </c>
      <c r="E383" s="49">
        <f t="shared" ref="E383:E406" si="198">(E355/V355*100)</f>
        <v>5.9533135301385345</v>
      </c>
      <c r="F383" s="49">
        <f t="shared" ref="F383:F406" si="199">(F355/V355*100)</f>
        <v>5.7679871717357587</v>
      </c>
      <c r="G383" s="49">
        <f t="shared" ref="G383:G406" si="200">(G355/V355*100)</f>
        <v>5.7955889697957463</v>
      </c>
      <c r="H383" s="49">
        <f t="shared" ref="H383:H406" si="201">(H355/V355*100)</f>
        <v>5.6157829710049683</v>
      </c>
      <c r="I383" s="49">
        <f t="shared" ref="I383:I406" si="202">(I355/V355*100)</f>
        <v>5.0548092847191191</v>
      </c>
      <c r="J383" s="49">
        <f t="shared" ref="J383:J406" si="203">(J355/V355*100)</f>
        <v>5.253542230751032</v>
      </c>
      <c r="K383" s="49">
        <f t="shared" ref="K383:K406" si="204">(K355/V355*100)</f>
        <v>5.2482847454062727</v>
      </c>
      <c r="L383" s="49">
        <f t="shared" ref="L383:L406" si="205">(L355/V355*100)</f>
        <v>5.0818853342446308</v>
      </c>
      <c r="M383" s="49">
        <f t="shared" ref="M383:M406" si="206">(M355/V355*100)</f>
        <v>4.6231697379143561</v>
      </c>
      <c r="N383" s="49">
        <f t="shared" ref="N383:N406" si="207">(N355/V355*100)</f>
        <v>4.3043032517546855</v>
      </c>
      <c r="O383" s="49">
        <f t="shared" ref="O383:O406" si="208">(O355/V355*100)</f>
        <v>4.3276990615388655</v>
      </c>
      <c r="P383" s="49">
        <f t="shared" ref="P383:P406" si="209">(P355/V355*100)</f>
        <v>4.2790673220998396</v>
      </c>
      <c r="Q383" s="49">
        <f t="shared" ref="Q383:Q406" si="210">(Q355/V355*100)</f>
        <v>4.1513104282221809</v>
      </c>
      <c r="R383" s="50">
        <f t="shared" ref="R383:R406" si="211">R355/V355*100</f>
        <v>4.1489445598170391</v>
      </c>
      <c r="S383" s="50">
        <f t="shared" ref="S383:S406" si="212">S355/V355*100</f>
        <v>4.1386924633947579</v>
      </c>
      <c r="T383" s="50">
        <f t="shared" ref="T383:T406" si="213">T355/V355*100</f>
        <v>4.0290738939565207</v>
      </c>
      <c r="U383" s="50">
        <f t="shared" ref="U383:U406" si="214">U355/V355*100</f>
        <v>2.5858941668200099</v>
      </c>
      <c r="V383" s="50">
        <f>SUM(B383:U383)</f>
        <v>100</v>
      </c>
      <c r="W383" s="50"/>
      <c r="X383" s="50"/>
      <c r="Y383" s="50"/>
      <c r="AA383" s="5" t="s">
        <v>3</v>
      </c>
      <c r="AB383" s="13">
        <v>8.6</v>
      </c>
      <c r="AC383" s="11">
        <v>9.06</v>
      </c>
      <c r="AD383" s="13">
        <v>7.96</v>
      </c>
      <c r="AE383" s="13">
        <v>7.77</v>
      </c>
      <c r="AF383" s="13">
        <v>7.52</v>
      </c>
      <c r="AG383" s="13">
        <v>7.56</v>
      </c>
      <c r="AH383" s="13">
        <v>7.32</v>
      </c>
      <c r="AI383" s="13">
        <v>6.59</v>
      </c>
      <c r="AJ383" s="13">
        <v>6.85</v>
      </c>
      <c r="AK383" s="13">
        <v>6.85</v>
      </c>
      <c r="AL383" s="13">
        <v>6.63</v>
      </c>
      <c r="AM383" s="13">
        <v>6.03</v>
      </c>
      <c r="AN383" s="12">
        <v>5.61</v>
      </c>
      <c r="AO383" s="13">
        <v>5.64</v>
      </c>
      <c r="AP383" s="13"/>
      <c r="AQ383" s="21">
        <v>100</v>
      </c>
    </row>
    <row r="384" spans="1:43" ht="15.75" thickBot="1">
      <c r="A384" s="5" t="s">
        <v>4</v>
      </c>
      <c r="B384" s="49">
        <f t="shared" si="195"/>
        <v>6.6473055824459504</v>
      </c>
      <c r="C384" s="49">
        <f t="shared" si="196"/>
        <v>7.1851134774658485</v>
      </c>
      <c r="D384" s="49">
        <f t="shared" si="197"/>
        <v>5.9911799505216736</v>
      </c>
      <c r="E384" s="49">
        <f t="shared" si="198"/>
        <v>6.0234484242228676</v>
      </c>
      <c r="F384" s="49">
        <f t="shared" si="199"/>
        <v>5.6684952135097344</v>
      </c>
      <c r="G384" s="49">
        <f t="shared" si="200"/>
        <v>6.0342045821232659</v>
      </c>
      <c r="H384" s="49">
        <f t="shared" si="201"/>
        <v>5.3242981606969986</v>
      </c>
      <c r="I384" s="49">
        <f t="shared" si="202"/>
        <v>4.3347316338603852</v>
      </c>
      <c r="J384" s="49">
        <f t="shared" si="203"/>
        <v>5.3995912659997849</v>
      </c>
      <c r="K384" s="49">
        <f t="shared" si="204"/>
        <v>5.3565666343981935</v>
      </c>
      <c r="L384" s="49">
        <f t="shared" si="205"/>
        <v>4.2809508443583955</v>
      </c>
      <c r="M384" s="49">
        <f t="shared" si="206"/>
        <v>4.3239754759599878</v>
      </c>
      <c r="N384" s="49">
        <f t="shared" si="207"/>
        <v>4.8187587393782945</v>
      </c>
      <c r="O384" s="49">
        <f t="shared" si="208"/>
        <v>4.4207808970635689</v>
      </c>
      <c r="P384" s="49">
        <f t="shared" si="209"/>
        <v>4.3885124233623749</v>
      </c>
      <c r="Q384" s="49">
        <f t="shared" si="210"/>
        <v>4.1518769495536194</v>
      </c>
      <c r="R384" s="50">
        <f t="shared" si="211"/>
        <v>3.743142949338496</v>
      </c>
      <c r="S384" s="50">
        <f t="shared" si="212"/>
        <v>4.2056577390556091</v>
      </c>
      <c r="T384" s="50">
        <f t="shared" si="213"/>
        <v>4.7111971603743141</v>
      </c>
      <c r="U384" s="50">
        <f t="shared" si="214"/>
        <v>2.9902118963106377</v>
      </c>
      <c r="V384" s="50">
        <f t="shared" ref="V384:V405" si="215">SUM(B384:U384)</f>
        <v>100</v>
      </c>
      <c r="W384" s="50"/>
      <c r="X384" s="50"/>
      <c r="Y384" s="50"/>
      <c r="AA384" s="5" t="s">
        <v>4</v>
      </c>
      <c r="AB384" s="13">
        <v>8.77</v>
      </c>
      <c r="AC384" s="11">
        <v>9.48</v>
      </c>
      <c r="AD384" s="13">
        <v>7.9</v>
      </c>
      <c r="AE384" s="13">
        <v>7.95</v>
      </c>
      <c r="AF384" s="13">
        <v>7.48</v>
      </c>
      <c r="AG384" s="13">
        <v>7.96</v>
      </c>
      <c r="AH384" s="13">
        <v>7.02</v>
      </c>
      <c r="AI384" s="13">
        <v>5.72</v>
      </c>
      <c r="AJ384" s="13">
        <v>7.12</v>
      </c>
      <c r="AK384" s="13">
        <v>7.07</v>
      </c>
      <c r="AL384" s="12">
        <v>5.65</v>
      </c>
      <c r="AM384" s="13">
        <v>5.7</v>
      </c>
      <c r="AN384" s="13">
        <v>6.36</v>
      </c>
      <c r="AO384" s="13">
        <v>5.83</v>
      </c>
      <c r="AP384" s="13"/>
      <c r="AQ384" s="21">
        <v>100</v>
      </c>
    </row>
    <row r="385" spans="1:43" ht="15.75" thickBot="1">
      <c r="A385" s="5" t="s">
        <v>5</v>
      </c>
      <c r="B385" s="49">
        <f t="shared" si="195"/>
        <v>7.0549750637590201</v>
      </c>
      <c r="C385" s="49">
        <f t="shared" si="196"/>
        <v>7.0681826214583747</v>
      </c>
      <c r="D385" s="49">
        <f t="shared" si="197"/>
        <v>6.536252885665335</v>
      </c>
      <c r="E385" s="49">
        <f t="shared" si="198"/>
        <v>6.1171454561350966</v>
      </c>
      <c r="F385" s="49">
        <f t="shared" si="199"/>
        <v>5.5468021898502711</v>
      </c>
      <c r="G385" s="49">
        <f t="shared" si="200"/>
        <v>5.4396535527400101</v>
      </c>
      <c r="H385" s="49">
        <f t="shared" si="201"/>
        <v>5.6314421722898</v>
      </c>
      <c r="I385" s="49">
        <f t="shared" si="202"/>
        <v>5.2972537581082317</v>
      </c>
      <c r="J385" s="49">
        <f t="shared" si="203"/>
        <v>5.0781199134625936</v>
      </c>
      <c r="K385" s="49">
        <f t="shared" si="204"/>
        <v>5.0045482364190033</v>
      </c>
      <c r="L385" s="49">
        <f t="shared" si="205"/>
        <v>4.72849167830854</v>
      </c>
      <c r="M385" s="49">
        <f t="shared" si="206"/>
        <v>4.5649783935517361</v>
      </c>
      <c r="N385" s="49">
        <f t="shared" si="207"/>
        <v>4.3679811596979752</v>
      </c>
      <c r="O385" s="49">
        <f t="shared" si="208"/>
        <v>4.255716919253457</v>
      </c>
      <c r="P385" s="49">
        <f t="shared" si="209"/>
        <v>4.2043748639714567</v>
      </c>
      <c r="Q385" s="49">
        <f t="shared" si="210"/>
        <v>4.2259534089450508</v>
      </c>
      <c r="R385" s="50">
        <f t="shared" si="211"/>
        <v>4.1851215932407069</v>
      </c>
      <c r="S385" s="50">
        <f t="shared" si="212"/>
        <v>4.1506145234768992</v>
      </c>
      <c r="T385" s="50">
        <f t="shared" si="213"/>
        <v>4.129687055291301</v>
      </c>
      <c r="U385" s="50">
        <f t="shared" si="214"/>
        <v>2.4127045543751429</v>
      </c>
      <c r="V385" s="50">
        <f t="shared" si="215"/>
        <v>100</v>
      </c>
      <c r="W385" s="50"/>
      <c r="X385" s="50"/>
      <c r="Y385" s="50"/>
      <c r="AA385" s="5" t="s">
        <v>5</v>
      </c>
      <c r="AB385" s="13">
        <v>9.1999999999999993</v>
      </c>
      <c r="AC385" s="11">
        <v>9.2200000000000006</v>
      </c>
      <c r="AD385" s="13">
        <v>8.52</v>
      </c>
      <c r="AE385" s="13">
        <v>7.98</v>
      </c>
      <c r="AF385" s="13">
        <v>7.23</v>
      </c>
      <c r="AG385" s="13">
        <v>7.09</v>
      </c>
      <c r="AH385" s="13">
        <v>7.34</v>
      </c>
      <c r="AI385" s="13">
        <v>6.91</v>
      </c>
      <c r="AJ385" s="13">
        <v>6.62</v>
      </c>
      <c r="AK385" s="13">
        <v>6.53</v>
      </c>
      <c r="AL385" s="13">
        <v>6.17</v>
      </c>
      <c r="AM385" s="13">
        <v>5.95</v>
      </c>
      <c r="AN385" s="13">
        <v>5.7</v>
      </c>
      <c r="AO385" s="12">
        <v>5.55</v>
      </c>
      <c r="AP385" s="12"/>
      <c r="AQ385" s="21">
        <v>100</v>
      </c>
    </row>
    <row r="386" spans="1:43" ht="15.75" thickBot="1">
      <c r="A386" s="5" t="s">
        <v>6</v>
      </c>
      <c r="B386" s="49">
        <f t="shared" si="195"/>
        <v>6.8107725017717931</v>
      </c>
      <c r="C386" s="49">
        <f t="shared" si="196"/>
        <v>6.332388377037562</v>
      </c>
      <c r="D386" s="49">
        <f t="shared" si="197"/>
        <v>5.5587054098747934</v>
      </c>
      <c r="E386" s="49">
        <f t="shared" si="198"/>
        <v>5.3212851405622494</v>
      </c>
      <c r="F386" s="49">
        <f t="shared" si="199"/>
        <v>5.4547602173399481</v>
      </c>
      <c r="G386" s="49">
        <f t="shared" si="200"/>
        <v>5.263406567446256</v>
      </c>
      <c r="H386" s="49">
        <f t="shared" si="201"/>
        <v>4.927947082447437</v>
      </c>
      <c r="I386" s="49">
        <f t="shared" si="202"/>
        <v>4.7566737538388848</v>
      </c>
      <c r="J386" s="49">
        <f t="shared" si="203"/>
        <v>4.3633356957240732</v>
      </c>
      <c r="K386" s="49">
        <f t="shared" si="204"/>
        <v>4.2263170328372315</v>
      </c>
      <c r="L386" s="49">
        <f t="shared" si="205"/>
        <v>4.6361918261280417</v>
      </c>
      <c r="M386" s="49">
        <f t="shared" si="206"/>
        <v>5.095676824946846</v>
      </c>
      <c r="N386" s="49">
        <f t="shared" si="207"/>
        <v>4.9373966454051503</v>
      </c>
      <c r="O386" s="49">
        <f t="shared" si="208"/>
        <v>4.6810772501771787</v>
      </c>
      <c r="P386" s="49">
        <f t="shared" si="209"/>
        <v>4.7578549492085989</v>
      </c>
      <c r="Q386" s="49">
        <f t="shared" si="210"/>
        <v>4.9751948972360029</v>
      </c>
      <c r="R386" s="50">
        <f t="shared" si="211"/>
        <v>4.8948736120954406</v>
      </c>
      <c r="S386" s="50">
        <f t="shared" si="212"/>
        <v>4.8795180722891569</v>
      </c>
      <c r="T386" s="50">
        <f t="shared" si="213"/>
        <v>4.8027403732577367</v>
      </c>
      <c r="U386" s="50">
        <f t="shared" si="214"/>
        <v>3.3238837703756201</v>
      </c>
      <c r="V386" s="50">
        <f t="shared" si="215"/>
        <v>99.999999999999986</v>
      </c>
      <c r="W386" s="50"/>
      <c r="X386" s="50"/>
      <c r="Y386" s="50"/>
      <c r="AA386" s="5" t="s">
        <v>6</v>
      </c>
      <c r="AB386" s="11">
        <v>9.41</v>
      </c>
      <c r="AC386" s="13">
        <v>8.75</v>
      </c>
      <c r="AD386" s="13">
        <v>7.68</v>
      </c>
      <c r="AE386" s="13">
        <v>7.35</v>
      </c>
      <c r="AF386" s="13">
        <v>7.54</v>
      </c>
      <c r="AG386" s="13">
        <v>7.27</v>
      </c>
      <c r="AH386" s="13">
        <v>6.81</v>
      </c>
      <c r="AI386" s="13">
        <v>6.57</v>
      </c>
      <c r="AJ386" s="13">
        <v>6.03</v>
      </c>
      <c r="AK386" s="12">
        <v>5.84</v>
      </c>
      <c r="AL386" s="13">
        <v>6.41</v>
      </c>
      <c r="AM386" s="13">
        <v>7.04</v>
      </c>
      <c r="AN386" s="13">
        <v>6.82</v>
      </c>
      <c r="AO386" s="13">
        <v>6.47</v>
      </c>
      <c r="AP386" s="13"/>
      <c r="AQ386" s="21">
        <v>100</v>
      </c>
    </row>
    <row r="387" spans="1:43" ht="15.75" thickBot="1">
      <c r="A387" s="5" t="s">
        <v>7</v>
      </c>
      <c r="B387" s="49">
        <f t="shared" si="195"/>
        <v>6.8594701573174044</v>
      </c>
      <c r="C387" s="49">
        <f t="shared" si="196"/>
        <v>6.5660865638850634</v>
      </c>
      <c r="D387" s="49">
        <f t="shared" si="197"/>
        <v>6.0514297395715166</v>
      </c>
      <c r="E387" s="49">
        <f t="shared" si="198"/>
        <v>5.9101293718311316</v>
      </c>
      <c r="F387" s="49">
        <f t="shared" si="199"/>
        <v>5.69424756992571</v>
      </c>
      <c r="G387" s="49">
        <f t="shared" si="200"/>
        <v>5.9779715197764354</v>
      </c>
      <c r="H387" s="49">
        <f t="shared" si="201"/>
        <v>5.689530069571898</v>
      </c>
      <c r="I387" s="49">
        <f t="shared" si="202"/>
        <v>5.1600468155749395</v>
      </c>
      <c r="J387" s="49">
        <f t="shared" si="203"/>
        <v>4.8709314367484291</v>
      </c>
      <c r="K387" s="49">
        <f t="shared" si="204"/>
        <v>4.9106932254448488</v>
      </c>
      <c r="L387" s="49">
        <f t="shared" si="205"/>
        <v>4.8336407196659108</v>
      </c>
      <c r="M387" s="49">
        <f t="shared" si="206"/>
        <v>4.4915096225775075</v>
      </c>
      <c r="N387" s="49">
        <f t="shared" si="207"/>
        <v>4.2639463912245512</v>
      </c>
      <c r="O387" s="49">
        <f t="shared" si="208"/>
        <v>4.3832317573138102</v>
      </c>
      <c r="P387" s="49">
        <f t="shared" si="209"/>
        <v>4.3032588941729886</v>
      </c>
      <c r="Q387" s="49">
        <f t="shared" si="210"/>
        <v>4.3001138939371142</v>
      </c>
      <c r="R387" s="50">
        <f t="shared" si="211"/>
        <v>4.2646203198465233</v>
      </c>
      <c r="S387" s="50">
        <f t="shared" si="212"/>
        <v>4.3387524682635776</v>
      </c>
      <c r="T387" s="50">
        <f t="shared" si="213"/>
        <v>4.2282281742599706</v>
      </c>
      <c r="U387" s="50">
        <f t="shared" si="214"/>
        <v>2.9021612890906678</v>
      </c>
      <c r="V387" s="50">
        <f t="shared" si="215"/>
        <v>99.999999999999986</v>
      </c>
      <c r="W387" s="50"/>
      <c r="X387" s="50"/>
      <c r="Y387" s="50"/>
      <c r="AA387" s="5" t="s">
        <v>7</v>
      </c>
      <c r="AB387" s="11">
        <v>9.07</v>
      </c>
      <c r="AC387" s="13">
        <v>8.68</v>
      </c>
      <c r="AD387" s="13">
        <v>8</v>
      </c>
      <c r="AE387" s="13">
        <v>7.81</v>
      </c>
      <c r="AF387" s="13">
        <v>7.53</v>
      </c>
      <c r="AG387" s="13">
        <v>7.9</v>
      </c>
      <c r="AH387" s="13">
        <v>7.52</v>
      </c>
      <c r="AI387" s="13">
        <v>6.82</v>
      </c>
      <c r="AJ387" s="13">
        <v>6.44</v>
      </c>
      <c r="AK387" s="13">
        <v>6.49</v>
      </c>
      <c r="AL387" s="13">
        <v>6.39</v>
      </c>
      <c r="AM387" s="13">
        <v>5.94</v>
      </c>
      <c r="AN387" s="12">
        <v>5.64</v>
      </c>
      <c r="AO387" s="13">
        <v>5.79</v>
      </c>
      <c r="AP387" s="13"/>
      <c r="AQ387" s="21">
        <v>100</v>
      </c>
    </row>
    <row r="388" spans="1:43" ht="15.75" thickBot="1">
      <c r="A388" s="5" t="s">
        <v>8</v>
      </c>
      <c r="B388" s="49">
        <f t="shared" si="195"/>
        <v>7.190553673522011</v>
      </c>
      <c r="C388" s="49">
        <f t="shared" si="196"/>
        <v>7.0376199240666155</v>
      </c>
      <c r="D388" s="49">
        <f t="shared" si="197"/>
        <v>6.6037148674722363</v>
      </c>
      <c r="E388" s="49">
        <f t="shared" si="198"/>
        <v>6.2685054282589556</v>
      </c>
      <c r="F388" s="49">
        <f t="shared" si="199"/>
        <v>5.9226261925720429</v>
      </c>
      <c r="G388" s="49">
        <f t="shared" si="200"/>
        <v>5.893284252269555</v>
      </c>
      <c r="H388" s="49">
        <f t="shared" si="201"/>
        <v>5.9902015702383817</v>
      </c>
      <c r="I388" s="49">
        <f t="shared" si="202"/>
        <v>5.7430179519325675</v>
      </c>
      <c r="J388" s="49">
        <f t="shared" si="203"/>
        <v>5.3491246321143091</v>
      </c>
      <c r="K388" s="49">
        <f t="shared" si="204"/>
        <v>4.5675620404207455</v>
      </c>
      <c r="L388" s="49">
        <f t="shared" si="205"/>
        <v>4.1763361697208961</v>
      </c>
      <c r="M388" s="49">
        <f t="shared" si="206"/>
        <v>4.1603314750104472</v>
      </c>
      <c r="N388" s="49">
        <f t="shared" si="207"/>
        <v>4.0811971511643419</v>
      </c>
      <c r="O388" s="49">
        <f t="shared" si="208"/>
        <v>3.8980323117003208</v>
      </c>
      <c r="P388" s="49">
        <f t="shared" si="209"/>
        <v>4.2030106609049769</v>
      </c>
      <c r="Q388" s="49">
        <f t="shared" si="210"/>
        <v>4.116763139409783</v>
      </c>
      <c r="R388" s="50">
        <f t="shared" si="211"/>
        <v>4.1567748761859038</v>
      </c>
      <c r="S388" s="50">
        <f t="shared" si="212"/>
        <v>4.0340722167391325</v>
      </c>
      <c r="T388" s="50">
        <f t="shared" si="213"/>
        <v>3.9140370064107692</v>
      </c>
      <c r="U388" s="50">
        <f t="shared" si="214"/>
        <v>2.693234459886011</v>
      </c>
      <c r="V388" s="50">
        <f t="shared" si="215"/>
        <v>100.00000000000001</v>
      </c>
      <c r="W388" s="50"/>
      <c r="X388" s="50"/>
      <c r="Y388" s="50"/>
      <c r="AA388" s="5" t="s">
        <v>8</v>
      </c>
      <c r="AB388" s="11">
        <v>9.35</v>
      </c>
      <c r="AC388" s="13">
        <v>9.15</v>
      </c>
      <c r="AD388" s="13">
        <v>8.59</v>
      </c>
      <c r="AE388" s="13">
        <v>8.15</v>
      </c>
      <c r="AF388" s="13">
        <v>7.7</v>
      </c>
      <c r="AG388" s="13">
        <v>7.67</v>
      </c>
      <c r="AH388" s="13">
        <v>7.79</v>
      </c>
      <c r="AI388" s="13">
        <v>7.47</v>
      </c>
      <c r="AJ388" s="13">
        <v>6.96</v>
      </c>
      <c r="AK388" s="13">
        <v>5.94</v>
      </c>
      <c r="AL388" s="13">
        <v>5.43</v>
      </c>
      <c r="AM388" s="13">
        <v>5.41</v>
      </c>
      <c r="AN388" s="13">
        <v>5.31</v>
      </c>
      <c r="AO388" s="12">
        <v>5.07</v>
      </c>
      <c r="AP388" s="12"/>
      <c r="AQ388" s="21">
        <v>100</v>
      </c>
    </row>
    <row r="389" spans="1:43" ht="15.75" thickBot="1">
      <c r="A389" s="5" t="s">
        <v>9</v>
      </c>
      <c r="B389" s="49">
        <f t="shared" si="195"/>
        <v>5.9380522264486784</v>
      </c>
      <c r="C389" s="49">
        <f t="shared" si="196"/>
        <v>6.0360356505628694</v>
      </c>
      <c r="D389" s="49">
        <f t="shared" si="197"/>
        <v>5.5863388001523235</v>
      </c>
      <c r="E389" s="49">
        <f t="shared" si="198"/>
        <v>5.3950785792831377</v>
      </c>
      <c r="F389" s="49">
        <f t="shared" si="199"/>
        <v>5.5542481590668897</v>
      </c>
      <c r="G389" s="49">
        <f t="shared" si="200"/>
        <v>5.6334050737442931</v>
      </c>
      <c r="H389" s="49">
        <f t="shared" si="201"/>
        <v>5.5204460171235663</v>
      </c>
      <c r="I389" s="49">
        <f t="shared" si="202"/>
        <v>5.1593193361088172</v>
      </c>
      <c r="J389" s="49">
        <f t="shared" si="203"/>
        <v>5.3026575329570882</v>
      </c>
      <c r="K389" s="49">
        <f t="shared" si="204"/>
        <v>5.2885376508794977</v>
      </c>
      <c r="L389" s="49">
        <f t="shared" si="205"/>
        <v>5.0425094025578385</v>
      </c>
      <c r="M389" s="49">
        <f t="shared" si="206"/>
        <v>4.817874914959801</v>
      </c>
      <c r="N389" s="49">
        <f t="shared" si="207"/>
        <v>4.7387180002823976</v>
      </c>
      <c r="O389" s="49">
        <f t="shared" si="208"/>
        <v>4.5513086563434637</v>
      </c>
      <c r="P389" s="49">
        <f t="shared" si="209"/>
        <v>4.5495971554855741</v>
      </c>
      <c r="Q389" s="49">
        <f t="shared" si="210"/>
        <v>4.4392053501516813</v>
      </c>
      <c r="R389" s="50">
        <f t="shared" si="211"/>
        <v>4.7417131267837043</v>
      </c>
      <c r="S389" s="50">
        <f t="shared" si="212"/>
        <v>4.4605991108753047</v>
      </c>
      <c r="T389" s="50">
        <f t="shared" si="213"/>
        <v>4.3005737806626074</v>
      </c>
      <c r="U389" s="50">
        <f t="shared" si="214"/>
        <v>2.9437814755704648</v>
      </c>
      <c r="V389" s="50">
        <f t="shared" si="215"/>
        <v>100</v>
      </c>
      <c r="W389" s="50"/>
      <c r="X389" s="50"/>
      <c r="Y389" s="50"/>
      <c r="AA389" s="5" t="s">
        <v>9</v>
      </c>
      <c r="AB389" s="13">
        <v>7.96</v>
      </c>
      <c r="AC389" s="11">
        <v>8.1</v>
      </c>
      <c r="AD389" s="13">
        <v>7.49</v>
      </c>
      <c r="AE389" s="13">
        <v>7.24</v>
      </c>
      <c r="AF389" s="13">
        <v>7.45</v>
      </c>
      <c r="AG389" s="13">
        <v>7.56</v>
      </c>
      <c r="AH389" s="13">
        <v>7.4</v>
      </c>
      <c r="AI389" s="13">
        <v>6.92</v>
      </c>
      <c r="AJ389" s="13">
        <v>7.11</v>
      </c>
      <c r="AK389" s="13">
        <v>7.09</v>
      </c>
      <c r="AL389" s="13">
        <v>6.76</v>
      </c>
      <c r="AM389" s="13">
        <v>6.46</v>
      </c>
      <c r="AN389" s="13">
        <v>6.36</v>
      </c>
      <c r="AO389" s="12">
        <v>6.1</v>
      </c>
      <c r="AP389" s="12"/>
      <c r="AQ389" s="21">
        <v>100</v>
      </c>
    </row>
    <row r="390" spans="1:43" ht="15.75" thickBot="1">
      <c r="A390" s="5" t="s">
        <v>10</v>
      </c>
      <c r="B390" s="49">
        <f t="shared" si="195"/>
        <v>6.7686281032094149</v>
      </c>
      <c r="C390" s="49">
        <f t="shared" si="196"/>
        <v>6.7164324349190787</v>
      </c>
      <c r="D390" s="49">
        <f t="shared" si="197"/>
        <v>6.467308702875715</v>
      </c>
      <c r="E390" s="49">
        <f t="shared" si="198"/>
        <v>6.3294767516954744</v>
      </c>
      <c r="F390" s="49">
        <f t="shared" si="199"/>
        <v>5.8958103687137395</v>
      </c>
      <c r="G390" s="49">
        <f t="shared" si="200"/>
        <v>5.8804170699298099</v>
      </c>
      <c r="H390" s="49">
        <f t="shared" si="201"/>
        <v>5.6291701242610772</v>
      </c>
      <c r="I390" s="49">
        <f t="shared" si="202"/>
        <v>5.2630927083536072</v>
      </c>
      <c r="J390" s="49">
        <f t="shared" si="203"/>
        <v>4.9603578322696622</v>
      </c>
      <c r="K390" s="49">
        <f t="shared" si="204"/>
        <v>4.9543420603311148</v>
      </c>
      <c r="L390" s="49">
        <f t="shared" si="205"/>
        <v>4.9522188467057457</v>
      </c>
      <c r="M390" s="49">
        <f t="shared" si="206"/>
        <v>4.406729879454546</v>
      </c>
      <c r="N390" s="49">
        <f t="shared" si="207"/>
        <v>4.4083222896735732</v>
      </c>
      <c r="O390" s="49">
        <f t="shared" si="208"/>
        <v>4.2296184762049682</v>
      </c>
      <c r="P390" s="49">
        <f t="shared" si="209"/>
        <v>4.2089171433576151</v>
      </c>
      <c r="Q390" s="49">
        <f t="shared" si="210"/>
        <v>4.17459185641414</v>
      </c>
      <c r="R390" s="50">
        <f t="shared" si="211"/>
        <v>4.1579600163487447</v>
      </c>
      <c r="S390" s="50">
        <f t="shared" si="212"/>
        <v>3.9636859696274294</v>
      </c>
      <c r="T390" s="50">
        <f t="shared" si="213"/>
        <v>3.9619166249396209</v>
      </c>
      <c r="U390" s="50">
        <f t="shared" si="214"/>
        <v>2.6710027407149215</v>
      </c>
      <c r="V390" s="50">
        <f t="shared" si="215"/>
        <v>100</v>
      </c>
      <c r="W390" s="50"/>
      <c r="X390" s="50"/>
      <c r="Y390" s="50"/>
      <c r="AA390" s="5" t="s">
        <v>10</v>
      </c>
      <c r="AB390" s="11">
        <v>8.81</v>
      </c>
      <c r="AC390" s="13">
        <v>8.74</v>
      </c>
      <c r="AD390" s="13">
        <v>8.41</v>
      </c>
      <c r="AE390" s="13">
        <v>8.23</v>
      </c>
      <c r="AF390" s="13">
        <v>7.67</v>
      </c>
      <c r="AG390" s="13">
        <v>7.65</v>
      </c>
      <c r="AH390" s="13">
        <v>7.32</v>
      </c>
      <c r="AI390" s="13">
        <v>6.85</v>
      </c>
      <c r="AJ390" s="13">
        <v>6.45</v>
      </c>
      <c r="AK390" s="13">
        <v>6.45</v>
      </c>
      <c r="AL390" s="13">
        <v>6.44</v>
      </c>
      <c r="AM390" s="13">
        <v>5.73</v>
      </c>
      <c r="AN390" s="13">
        <v>5.74</v>
      </c>
      <c r="AO390" s="12">
        <v>5.5</v>
      </c>
      <c r="AP390" s="12"/>
      <c r="AQ390" s="21">
        <v>100</v>
      </c>
    </row>
    <row r="391" spans="1:43" ht="15.75" thickBot="1">
      <c r="A391" s="14" t="s">
        <v>11</v>
      </c>
      <c r="B391" s="47">
        <f t="shared" si="195"/>
        <v>6.8155735970249349</v>
      </c>
      <c r="C391" s="47">
        <f t="shared" si="196"/>
        <v>6.801499369756792</v>
      </c>
      <c r="D391" s="47">
        <f t="shared" si="197"/>
        <v>6.2880825706352432</v>
      </c>
      <c r="E391" s="47">
        <f t="shared" si="198"/>
        <v>6.0295847827665385</v>
      </c>
      <c r="F391" s="47">
        <f t="shared" si="199"/>
        <v>5.6790711422938784</v>
      </c>
      <c r="G391" s="47">
        <f t="shared" si="200"/>
        <v>5.6843360732768282</v>
      </c>
      <c r="H391" s="47">
        <f t="shared" si="201"/>
        <v>5.6213289580495118</v>
      </c>
      <c r="I391" s="47">
        <f t="shared" si="202"/>
        <v>5.2251859157246283</v>
      </c>
      <c r="J391" s="47">
        <f t="shared" si="203"/>
        <v>5.0551940264712467</v>
      </c>
      <c r="K391" s="47">
        <f t="shared" si="204"/>
        <v>4.9966947933273715</v>
      </c>
      <c r="L391" s="47">
        <f t="shared" si="205"/>
        <v>4.8341357478146234</v>
      </c>
      <c r="M391" s="47">
        <f t="shared" si="206"/>
        <v>4.549932708676228</v>
      </c>
      <c r="N391" s="47">
        <f t="shared" si="207"/>
        <v>4.3883027686310596</v>
      </c>
      <c r="O391" s="47">
        <f t="shared" si="208"/>
        <v>4.3024465411640183</v>
      </c>
      <c r="P391" s="47">
        <f t="shared" si="209"/>
        <v>4.2746077884502558</v>
      </c>
      <c r="Q391" s="47">
        <f t="shared" si="210"/>
        <v>4.2520683780330559</v>
      </c>
      <c r="R391" s="51">
        <f t="shared" si="211"/>
        <v>4.2502101670978982</v>
      </c>
      <c r="S391" s="51">
        <f t="shared" si="212"/>
        <v>4.183348984745809</v>
      </c>
      <c r="T391" s="51">
        <f t="shared" si="213"/>
        <v>4.12584767969674</v>
      </c>
      <c r="U391" s="51">
        <f t="shared" si="214"/>
        <v>2.6425480063633402</v>
      </c>
      <c r="V391" s="51">
        <f t="shared" si="215"/>
        <v>100</v>
      </c>
      <c r="W391" s="51"/>
      <c r="X391" s="51"/>
      <c r="Y391" s="51"/>
      <c r="AA391" s="31" t="s">
        <v>11</v>
      </c>
      <c r="AB391" s="22">
        <v>8.94</v>
      </c>
      <c r="AC391" s="21">
        <v>8.92</v>
      </c>
      <c r="AD391" s="21">
        <v>8.24</v>
      </c>
      <c r="AE391" s="21">
        <v>7.91</v>
      </c>
      <c r="AF391" s="21">
        <v>7.45</v>
      </c>
      <c r="AG391" s="21">
        <v>7.45</v>
      </c>
      <c r="AH391" s="21">
        <v>7.37</v>
      </c>
      <c r="AI391" s="21">
        <v>6.85</v>
      </c>
      <c r="AJ391" s="21">
        <v>6.63</v>
      </c>
      <c r="AK391" s="21">
        <v>6.55</v>
      </c>
      <c r="AL391" s="21">
        <v>6.34</v>
      </c>
      <c r="AM391" s="21">
        <v>5.97</v>
      </c>
      <c r="AN391" s="21">
        <v>5.75</v>
      </c>
      <c r="AO391" s="24">
        <v>5.64</v>
      </c>
      <c r="AP391" s="24"/>
      <c r="AQ391" s="21">
        <v>100</v>
      </c>
    </row>
    <row r="392" spans="1:43" ht="15.75" thickBot="1">
      <c r="A392" s="5" t="s">
        <v>12</v>
      </c>
      <c r="B392" s="49">
        <f t="shared" si="195"/>
        <v>6.1554498260968291</v>
      </c>
      <c r="C392" s="49">
        <f t="shared" si="196"/>
        <v>6.0939386746204578</v>
      </c>
      <c r="D392" s="49">
        <f t="shared" si="197"/>
        <v>6.272073317989947</v>
      </c>
      <c r="E392" s="49">
        <f t="shared" si="198"/>
        <v>5.7424168928611978</v>
      </c>
      <c r="F392" s="49">
        <f t="shared" si="199"/>
        <v>5.7234268729423183</v>
      </c>
      <c r="G392" s="49">
        <f t="shared" si="200"/>
        <v>5.7069138121432914</v>
      </c>
      <c r="H392" s="49">
        <f t="shared" si="201"/>
        <v>5.4627269255776989</v>
      </c>
      <c r="I392" s="49">
        <f t="shared" si="202"/>
        <v>5.1401030002167332</v>
      </c>
      <c r="J392" s="49">
        <f t="shared" si="203"/>
        <v>5.0251308144035178</v>
      </c>
      <c r="K392" s="49">
        <f t="shared" si="204"/>
        <v>5.2189528655320814</v>
      </c>
      <c r="L392" s="49">
        <f t="shared" si="205"/>
        <v>5.1347362554570513</v>
      </c>
      <c r="M392" s="49">
        <f t="shared" si="206"/>
        <v>4.7545230305594828</v>
      </c>
      <c r="N392" s="49">
        <f t="shared" si="207"/>
        <v>4.4715304511161795</v>
      </c>
      <c r="O392" s="49">
        <f t="shared" si="208"/>
        <v>4.5516187959914545</v>
      </c>
      <c r="P392" s="49">
        <f t="shared" si="209"/>
        <v>4.3258026895647772</v>
      </c>
      <c r="Q392" s="49">
        <f t="shared" si="210"/>
        <v>4.5456328114518083</v>
      </c>
      <c r="R392" s="50">
        <f t="shared" si="211"/>
        <v>4.4151796311395044</v>
      </c>
      <c r="S392" s="50">
        <f t="shared" si="212"/>
        <v>4.3315822608444368</v>
      </c>
      <c r="T392" s="50">
        <f t="shared" si="213"/>
        <v>4.206289412031829</v>
      </c>
      <c r="U392" s="50">
        <f t="shared" si="214"/>
        <v>2.7219716594594034</v>
      </c>
      <c r="V392" s="50">
        <f t="shared" si="215"/>
        <v>100.00000000000003</v>
      </c>
      <c r="W392" s="50"/>
      <c r="X392" s="50"/>
      <c r="Y392" s="50"/>
      <c r="AA392" s="5" t="s">
        <v>12</v>
      </c>
      <c r="AB392" s="13">
        <v>8.16</v>
      </c>
      <c r="AC392" s="13">
        <v>8.08</v>
      </c>
      <c r="AD392" s="11">
        <v>8.31</v>
      </c>
      <c r="AE392" s="13">
        <v>7.61</v>
      </c>
      <c r="AF392" s="13">
        <v>7.59</v>
      </c>
      <c r="AG392" s="13">
        <v>7.56</v>
      </c>
      <c r="AH392" s="13">
        <v>7.24</v>
      </c>
      <c r="AI392" s="13">
        <v>6.81</v>
      </c>
      <c r="AJ392" s="13">
        <v>6.66</v>
      </c>
      <c r="AK392" s="13">
        <v>6.92</v>
      </c>
      <c r="AL392" s="13">
        <v>6.81</v>
      </c>
      <c r="AM392" s="13">
        <v>6.3</v>
      </c>
      <c r="AN392" s="12">
        <v>5.93</v>
      </c>
      <c r="AO392" s="13">
        <v>6.03</v>
      </c>
      <c r="AP392" s="13"/>
      <c r="AQ392" s="21">
        <v>100</v>
      </c>
    </row>
    <row r="393" spans="1:43" ht="15.75" thickBot="1">
      <c r="A393" s="5" t="s">
        <v>13</v>
      </c>
      <c r="B393" s="49">
        <f t="shared" si="195"/>
        <v>7.1992098718421644</v>
      </c>
      <c r="C393" s="49">
        <f t="shared" si="196"/>
        <v>7.0849744755286368</v>
      </c>
      <c r="D393" s="49">
        <f t="shared" si="197"/>
        <v>6.5364065828147115</v>
      </c>
      <c r="E393" s="49">
        <f t="shared" si="198"/>
        <v>6.2377286195366324</v>
      </c>
      <c r="F393" s="49">
        <f t="shared" si="199"/>
        <v>5.7748372740578553</v>
      </c>
      <c r="G393" s="49">
        <f t="shared" si="200"/>
        <v>6.0556659566619464</v>
      </c>
      <c r="H393" s="49">
        <f t="shared" si="201"/>
        <v>6.040196580077823</v>
      </c>
      <c r="I393" s="49">
        <f t="shared" si="202"/>
        <v>5.5856348989135736</v>
      </c>
      <c r="J393" s="49">
        <f t="shared" si="203"/>
        <v>5.3250354010733369</v>
      </c>
      <c r="K393" s="49">
        <f t="shared" si="204"/>
        <v>4.8478646310553684</v>
      </c>
      <c r="L393" s="49">
        <f t="shared" si="205"/>
        <v>4.8538143912800313</v>
      </c>
      <c r="M393" s="49">
        <f t="shared" si="206"/>
        <v>4.0601163773099938</v>
      </c>
      <c r="N393" s="49">
        <f t="shared" si="207"/>
        <v>4.1017646988826355</v>
      </c>
      <c r="O393" s="49">
        <f t="shared" si="208"/>
        <v>3.9220819400978142</v>
      </c>
      <c r="P393" s="49">
        <f t="shared" si="209"/>
        <v>3.9482608850863312</v>
      </c>
      <c r="Q393" s="49">
        <f t="shared" si="210"/>
        <v>3.9708699739400499</v>
      </c>
      <c r="R393" s="50">
        <f t="shared" si="211"/>
        <v>3.8768637623903759</v>
      </c>
      <c r="S393" s="50">
        <f t="shared" si="212"/>
        <v>4.0458369527708031</v>
      </c>
      <c r="T393" s="50">
        <f t="shared" si="213"/>
        <v>3.8340254887728027</v>
      </c>
      <c r="U393" s="50">
        <f t="shared" si="214"/>
        <v>2.6988112379071123</v>
      </c>
      <c r="V393" s="50">
        <f t="shared" si="215"/>
        <v>99.999999999999986</v>
      </c>
      <c r="W393" s="50"/>
      <c r="X393" s="50"/>
      <c r="Y393" s="50"/>
      <c r="AA393" s="5" t="s">
        <v>13</v>
      </c>
      <c r="AB393" s="11">
        <v>9.27</v>
      </c>
      <c r="AC393" s="13">
        <v>9.1300000000000008</v>
      </c>
      <c r="AD393" s="13">
        <v>8.42</v>
      </c>
      <c r="AE393" s="13">
        <v>8.0399999999999991</v>
      </c>
      <c r="AF393" s="13">
        <v>7.44</v>
      </c>
      <c r="AG393" s="13">
        <v>7.8</v>
      </c>
      <c r="AH393" s="13">
        <v>7.78</v>
      </c>
      <c r="AI393" s="13">
        <v>7.2</v>
      </c>
      <c r="AJ393" s="13">
        <v>6.86</v>
      </c>
      <c r="AK393" s="13">
        <v>6.25</v>
      </c>
      <c r="AL393" s="13">
        <v>6.25</v>
      </c>
      <c r="AM393" s="13">
        <v>5.23</v>
      </c>
      <c r="AN393" s="13">
        <v>5.28</v>
      </c>
      <c r="AO393" s="12">
        <v>5.05</v>
      </c>
      <c r="AP393" s="12"/>
      <c r="AQ393" s="21">
        <v>100</v>
      </c>
    </row>
    <row r="394" spans="1:43" ht="15.75" thickBot="1">
      <c r="A394" s="5" t="s">
        <v>14</v>
      </c>
      <c r="B394" s="49">
        <f t="shared" si="195"/>
        <v>6.5226445404832356</v>
      </c>
      <c r="C394" s="49">
        <f t="shared" si="196"/>
        <v>6.8190546249168369</v>
      </c>
      <c r="D394" s="49">
        <f t="shared" si="197"/>
        <v>6.4480011250601752</v>
      </c>
      <c r="E394" s="49">
        <f t="shared" si="198"/>
        <v>5.9860773803406557</v>
      </c>
      <c r="F394" s="49">
        <f t="shared" si="199"/>
        <v>5.6631634744887194</v>
      </c>
      <c r="G394" s="49">
        <f t="shared" si="200"/>
        <v>6.0542300639877977</v>
      </c>
      <c r="H394" s="49">
        <f t="shared" si="201"/>
        <v>5.5333488389703529</v>
      </c>
      <c r="I394" s="49">
        <f t="shared" si="202"/>
        <v>5.4067795693399461</v>
      </c>
      <c r="J394" s="49">
        <f t="shared" si="203"/>
        <v>5.2055668842864788</v>
      </c>
      <c r="K394" s="49">
        <f t="shared" si="204"/>
        <v>5.3407904629514436</v>
      </c>
      <c r="L394" s="49">
        <f t="shared" si="205"/>
        <v>5.1195646882555614</v>
      </c>
      <c r="M394" s="49">
        <f t="shared" si="206"/>
        <v>4.3282363059081881</v>
      </c>
      <c r="N394" s="49">
        <f t="shared" si="207"/>
        <v>4.3060596390071346</v>
      </c>
      <c r="O394" s="49">
        <f t="shared" si="208"/>
        <v>4.2546746791144479</v>
      </c>
      <c r="P394" s="49">
        <f t="shared" si="209"/>
        <v>4.114042157302884</v>
      </c>
      <c r="Q394" s="49">
        <f t="shared" si="210"/>
        <v>4.0058632943709132</v>
      </c>
      <c r="R394" s="50">
        <f t="shared" si="211"/>
        <v>4.1951763045018629</v>
      </c>
      <c r="S394" s="50">
        <f t="shared" si="212"/>
        <v>3.9474467083876483</v>
      </c>
      <c r="T394" s="50">
        <f t="shared" si="213"/>
        <v>4.0891610188285314</v>
      </c>
      <c r="U394" s="50">
        <f t="shared" si="214"/>
        <v>2.660118239497185</v>
      </c>
      <c r="V394" s="50">
        <f t="shared" si="215"/>
        <v>99.999999999999986</v>
      </c>
      <c r="W394" s="50"/>
      <c r="X394" s="50"/>
      <c r="Y394" s="50"/>
      <c r="AA394" s="5" t="s">
        <v>14</v>
      </c>
      <c r="AB394" s="13">
        <v>8.4700000000000006</v>
      </c>
      <c r="AC394" s="11">
        <v>8.86</v>
      </c>
      <c r="AD394" s="13">
        <v>8.3800000000000008</v>
      </c>
      <c r="AE394" s="13">
        <v>7.78</v>
      </c>
      <c r="AF394" s="13">
        <v>7.36</v>
      </c>
      <c r="AG394" s="13">
        <v>7.86</v>
      </c>
      <c r="AH394" s="13">
        <v>7.19</v>
      </c>
      <c r="AI394" s="13">
        <v>7.02</v>
      </c>
      <c r="AJ394" s="13">
        <v>6.76</v>
      </c>
      <c r="AK394" s="13">
        <v>6.94</v>
      </c>
      <c r="AL394" s="13">
        <v>6.65</v>
      </c>
      <c r="AM394" s="13">
        <v>5.62</v>
      </c>
      <c r="AN394" s="13">
        <v>5.59</v>
      </c>
      <c r="AO394" s="12">
        <v>5.53</v>
      </c>
      <c r="AP394" s="12"/>
      <c r="AQ394" s="21">
        <v>100</v>
      </c>
    </row>
    <row r="395" spans="1:43" ht="15.75" thickBot="1">
      <c r="A395" s="5" t="s">
        <v>15</v>
      </c>
      <c r="B395" s="49">
        <f t="shared" si="195"/>
        <v>6.2665026997992825</v>
      </c>
      <c r="C395" s="49">
        <f t="shared" si="196"/>
        <v>6.2334266248268451</v>
      </c>
      <c r="D395" s="49">
        <f t="shared" si="197"/>
        <v>6.1562491165578264</v>
      </c>
      <c r="E395" s="49">
        <f t="shared" si="198"/>
        <v>6.436547649337065</v>
      </c>
      <c r="F395" s="49">
        <f t="shared" si="199"/>
        <v>6.404602380346593</v>
      </c>
      <c r="G395" s="49">
        <f t="shared" si="200"/>
        <v>6.1558250643145902</v>
      </c>
      <c r="H395" s="49">
        <f t="shared" si="201"/>
        <v>5.8563028298419706</v>
      </c>
      <c r="I395" s="49">
        <f t="shared" si="202"/>
        <v>5.4882254827128039</v>
      </c>
      <c r="J395" s="49">
        <f t="shared" si="203"/>
        <v>5.6008820286659313</v>
      </c>
      <c r="K395" s="49">
        <f t="shared" si="204"/>
        <v>5.5030673112260766</v>
      </c>
      <c r="L395" s="49">
        <f t="shared" si="205"/>
        <v>5.3019251971842927</v>
      </c>
      <c r="M395" s="49">
        <f t="shared" si="206"/>
        <v>4.6689565487801437</v>
      </c>
      <c r="N395" s="49">
        <f t="shared" si="207"/>
        <v>4.3510587171006136</v>
      </c>
      <c r="O395" s="49">
        <f t="shared" si="208"/>
        <v>4.0419246317813018</v>
      </c>
      <c r="P395" s="49">
        <f t="shared" si="209"/>
        <v>3.974358974358974</v>
      </c>
      <c r="Q395" s="49">
        <f t="shared" si="210"/>
        <v>3.9244621604048282</v>
      </c>
      <c r="R395" s="50">
        <f t="shared" si="211"/>
        <v>3.8257993384785007</v>
      </c>
      <c r="S395" s="50">
        <f t="shared" si="212"/>
        <v>3.6081191869504989</v>
      </c>
      <c r="T395" s="50">
        <f t="shared" si="213"/>
        <v>3.6810561727871538</v>
      </c>
      <c r="U395" s="50">
        <f t="shared" si="214"/>
        <v>2.5207078845447093</v>
      </c>
      <c r="V395" s="50">
        <f t="shared" si="215"/>
        <v>100</v>
      </c>
      <c r="W395" s="50"/>
      <c r="X395" s="50"/>
      <c r="Y395" s="50"/>
      <c r="AA395" s="5" t="s">
        <v>15</v>
      </c>
      <c r="AB395" s="13">
        <v>7.99</v>
      </c>
      <c r="AC395" s="13">
        <v>7.94</v>
      </c>
      <c r="AD395" s="13">
        <v>7.85</v>
      </c>
      <c r="AE395" s="11">
        <v>8.1999999999999993</v>
      </c>
      <c r="AF395" s="13">
        <v>8.16</v>
      </c>
      <c r="AG395" s="13">
        <v>7.85</v>
      </c>
      <c r="AH395" s="13">
        <v>7.46</v>
      </c>
      <c r="AI395" s="13">
        <v>6.99</v>
      </c>
      <c r="AJ395" s="13">
        <v>7.14</v>
      </c>
      <c r="AK395" s="13">
        <v>7.01</v>
      </c>
      <c r="AL395" s="13">
        <v>6.76</v>
      </c>
      <c r="AM395" s="13">
        <v>5.95</v>
      </c>
      <c r="AN395" s="13">
        <v>5.55</v>
      </c>
      <c r="AO395" s="12">
        <v>5.15</v>
      </c>
      <c r="AP395" s="12"/>
      <c r="AQ395" s="21">
        <v>100</v>
      </c>
    </row>
    <row r="396" spans="1:43" ht="15.75" thickBot="1">
      <c r="A396" s="14" t="s">
        <v>16</v>
      </c>
      <c r="B396" s="47">
        <f t="shared" si="195"/>
        <v>6.3157455191906573</v>
      </c>
      <c r="C396" s="47">
        <f t="shared" si="196"/>
        <v>6.310269221633293</v>
      </c>
      <c r="D396" s="47">
        <f t="shared" si="197"/>
        <v>6.2534526344756198</v>
      </c>
      <c r="E396" s="47">
        <f t="shared" si="198"/>
        <v>6.1379027560151993</v>
      </c>
      <c r="F396" s="47">
        <f t="shared" si="199"/>
        <v>6.0486391058301354</v>
      </c>
      <c r="G396" s="47">
        <f t="shared" si="200"/>
        <v>5.988331378979642</v>
      </c>
      <c r="H396" s="47">
        <f t="shared" si="201"/>
        <v>5.6954863670995</v>
      </c>
      <c r="I396" s="47">
        <f t="shared" si="202"/>
        <v>5.3680722268884837</v>
      </c>
      <c r="J396" s="47">
        <f t="shared" si="203"/>
        <v>5.3440449713555411</v>
      </c>
      <c r="K396" s="47">
        <f t="shared" si="204"/>
        <v>5.3506165284243803</v>
      </c>
      <c r="L396" s="47">
        <f t="shared" si="205"/>
        <v>5.1976224654154697</v>
      </c>
      <c r="M396" s="47">
        <f t="shared" si="206"/>
        <v>4.6191885359186928</v>
      </c>
      <c r="N396" s="47">
        <f t="shared" si="207"/>
        <v>4.3709753491310828</v>
      </c>
      <c r="O396" s="47">
        <f t="shared" si="208"/>
        <v>4.2309874928209164</v>
      </c>
      <c r="P396" s="47">
        <f t="shared" si="209"/>
        <v>4.1070862605855121</v>
      </c>
      <c r="Q396" s="47">
        <f t="shared" si="210"/>
        <v>4.1434351856225282</v>
      </c>
      <c r="R396" s="51">
        <f t="shared" si="211"/>
        <v>4.0709426967068962</v>
      </c>
      <c r="S396" s="51">
        <f t="shared" si="212"/>
        <v>3.9161688369918424</v>
      </c>
      <c r="T396" s="51">
        <f t="shared" si="213"/>
        <v>3.9156896609555729</v>
      </c>
      <c r="U396" s="51">
        <f t="shared" si="214"/>
        <v>2.6153428059590333</v>
      </c>
      <c r="V396" s="51">
        <f t="shared" si="215"/>
        <v>100.00000000000001</v>
      </c>
      <c r="W396" s="51"/>
      <c r="X396" s="51"/>
      <c r="Y396" s="51"/>
      <c r="AA396" s="31" t="s">
        <v>16</v>
      </c>
      <c r="AB396" s="22">
        <v>8.18</v>
      </c>
      <c r="AC396" s="21">
        <v>8.17</v>
      </c>
      <c r="AD396" s="21">
        <v>8.1</v>
      </c>
      <c r="AE396" s="21">
        <v>7.95</v>
      </c>
      <c r="AF396" s="21">
        <v>7.83</v>
      </c>
      <c r="AG396" s="21">
        <v>7.75</v>
      </c>
      <c r="AH396" s="21">
        <v>7.37</v>
      </c>
      <c r="AI396" s="21">
        <v>6.95</v>
      </c>
      <c r="AJ396" s="21">
        <v>6.92</v>
      </c>
      <c r="AK396" s="21">
        <v>6.93</v>
      </c>
      <c r="AL396" s="21">
        <v>6.73</v>
      </c>
      <c r="AM396" s="21">
        <v>5.98</v>
      </c>
      <c r="AN396" s="21">
        <v>5.66</v>
      </c>
      <c r="AO396" s="24">
        <v>5.48</v>
      </c>
      <c r="AP396" s="24"/>
      <c r="AQ396" s="21">
        <v>100</v>
      </c>
    </row>
    <row r="397" spans="1:43" ht="15.75" thickBot="1">
      <c r="A397" s="5" t="s">
        <v>17</v>
      </c>
      <c r="B397" s="49">
        <f t="shared" si="195"/>
        <v>6.9431612940814169</v>
      </c>
      <c r="C397" s="49">
        <f t="shared" si="196"/>
        <v>7.0713376114260029</v>
      </c>
      <c r="D397" s="49">
        <f t="shared" si="197"/>
        <v>6.7134426993599501</v>
      </c>
      <c r="E397" s="49">
        <f t="shared" si="198"/>
        <v>6.2789749223867428</v>
      </c>
      <c r="F397" s="49">
        <f t="shared" si="199"/>
        <v>6.0134668364586714</v>
      </c>
      <c r="G397" s="49">
        <f t="shared" si="200"/>
        <v>5.8694765578832593</v>
      </c>
      <c r="H397" s="49">
        <f t="shared" si="201"/>
        <v>5.3118263460594104</v>
      </c>
      <c r="I397" s="49">
        <f t="shared" si="202"/>
        <v>5.0296719851515226</v>
      </c>
      <c r="J397" s="49">
        <f t="shared" si="203"/>
        <v>4.9847270427060186</v>
      </c>
      <c r="K397" s="49">
        <f t="shared" si="204"/>
        <v>5.3076647773144563</v>
      </c>
      <c r="L397" s="49">
        <f t="shared" si="205"/>
        <v>5.1778238324718888</v>
      </c>
      <c r="M397" s="49">
        <f t="shared" si="206"/>
        <v>4.5977011494252871</v>
      </c>
      <c r="N397" s="49">
        <f t="shared" si="207"/>
        <v>4.5477623244858378</v>
      </c>
      <c r="O397" s="49">
        <f t="shared" si="208"/>
        <v>4.3238699260073084</v>
      </c>
      <c r="P397" s="49">
        <f t="shared" si="209"/>
        <v>4.0175784663786862</v>
      </c>
      <c r="Q397" s="49">
        <f t="shared" si="210"/>
        <v>3.8153262253739171</v>
      </c>
      <c r="R397" s="50">
        <f t="shared" si="211"/>
        <v>3.6580189268146519</v>
      </c>
      <c r="S397" s="50">
        <f t="shared" si="212"/>
        <v>3.897725286524008</v>
      </c>
      <c r="T397" s="50">
        <f t="shared" si="213"/>
        <v>3.8685943053093292</v>
      </c>
      <c r="U397" s="50">
        <f t="shared" si="214"/>
        <v>2.5718494843816324</v>
      </c>
      <c r="V397" s="50">
        <f t="shared" si="215"/>
        <v>99.999999999999986</v>
      </c>
      <c r="W397" s="50"/>
      <c r="X397" s="50"/>
      <c r="Y397" s="50"/>
      <c r="AA397" s="5" t="s">
        <v>17</v>
      </c>
      <c r="AB397" s="13">
        <v>8.8800000000000008</v>
      </c>
      <c r="AC397" s="11">
        <v>9.0500000000000007</v>
      </c>
      <c r="AD397" s="13">
        <v>8.59</v>
      </c>
      <c r="AE397" s="13">
        <v>8.0299999999999994</v>
      </c>
      <c r="AF397" s="13">
        <v>7.69</v>
      </c>
      <c r="AG397" s="13">
        <v>7.51</v>
      </c>
      <c r="AH397" s="13">
        <v>6.8</v>
      </c>
      <c r="AI397" s="13">
        <v>6.43</v>
      </c>
      <c r="AJ397" s="13">
        <v>6.38</v>
      </c>
      <c r="AK397" s="13">
        <v>6.79</v>
      </c>
      <c r="AL397" s="13">
        <v>6.62</v>
      </c>
      <c r="AM397" s="13">
        <v>5.88</v>
      </c>
      <c r="AN397" s="13">
        <v>5.82</v>
      </c>
      <c r="AO397" s="12">
        <v>5.53</v>
      </c>
      <c r="AP397" s="12"/>
      <c r="AQ397" s="21">
        <v>100</v>
      </c>
    </row>
    <row r="398" spans="1:43" ht="15.75" thickBot="1">
      <c r="A398" s="5" t="s">
        <v>18</v>
      </c>
      <c r="B398" s="49">
        <f t="shared" si="195"/>
        <v>8.5242551360653973</v>
      </c>
      <c r="C398" s="49">
        <f t="shared" si="196"/>
        <v>7.5400666881789826</v>
      </c>
      <c r="D398" s="49">
        <f t="shared" si="197"/>
        <v>6.1041196084758527</v>
      </c>
      <c r="E398" s="49">
        <f t="shared" si="198"/>
        <v>4.9962353447348606</v>
      </c>
      <c r="F398" s="49">
        <f t="shared" si="199"/>
        <v>4.8187587393782945</v>
      </c>
      <c r="G398" s="49">
        <f t="shared" si="200"/>
        <v>5.1306873184898354</v>
      </c>
      <c r="H398" s="49">
        <f t="shared" si="201"/>
        <v>4.646660212971927</v>
      </c>
      <c r="I398" s="49">
        <f t="shared" si="202"/>
        <v>4.9747230289340649</v>
      </c>
      <c r="J398" s="49">
        <f t="shared" si="203"/>
        <v>4.5068301602667526</v>
      </c>
      <c r="K398" s="49">
        <f t="shared" si="204"/>
        <v>5.6792513714101318</v>
      </c>
      <c r="L398" s="49">
        <f t="shared" si="205"/>
        <v>5.4211035818005806</v>
      </c>
      <c r="M398" s="49">
        <f t="shared" si="206"/>
        <v>5.1414434763902328</v>
      </c>
      <c r="N398" s="49">
        <f t="shared" si="207"/>
        <v>4.3024631601591912</v>
      </c>
      <c r="O398" s="49">
        <f t="shared" si="208"/>
        <v>4.2056577390556091</v>
      </c>
      <c r="P398" s="49">
        <f t="shared" si="209"/>
        <v>3.8829730020436699</v>
      </c>
      <c r="Q398" s="49">
        <f t="shared" si="210"/>
        <v>4.2271700548564048</v>
      </c>
      <c r="R398" s="50">
        <f t="shared" si="211"/>
        <v>4.124986554802625</v>
      </c>
      <c r="S398" s="50">
        <f t="shared" si="212"/>
        <v>3.9313757125954605</v>
      </c>
      <c r="T398" s="50">
        <f t="shared" si="213"/>
        <v>4.9101860815316769</v>
      </c>
      <c r="U398" s="50">
        <f t="shared" si="214"/>
        <v>2.9310530278584492</v>
      </c>
      <c r="V398" s="50">
        <f t="shared" si="215"/>
        <v>99.999999999999986</v>
      </c>
      <c r="W398" s="50"/>
      <c r="X398" s="50"/>
      <c r="Y398" s="50"/>
      <c r="AA398" s="5" t="s">
        <v>18</v>
      </c>
      <c r="AB398" s="11">
        <v>11.22</v>
      </c>
      <c r="AC398" s="13">
        <v>9.92</v>
      </c>
      <c r="AD398" s="13">
        <v>8.0299999999999994</v>
      </c>
      <c r="AE398" s="13">
        <v>6.57</v>
      </c>
      <c r="AF398" s="13">
        <v>6.34</v>
      </c>
      <c r="AG398" s="13">
        <v>6.75</v>
      </c>
      <c r="AH398" s="13">
        <v>6.11</v>
      </c>
      <c r="AI398" s="13">
        <v>6.55</v>
      </c>
      <c r="AJ398" s="13">
        <v>5.93</v>
      </c>
      <c r="AK398" s="13">
        <v>7.47</v>
      </c>
      <c r="AL398" s="13">
        <v>7.13</v>
      </c>
      <c r="AM398" s="13">
        <v>6.77</v>
      </c>
      <c r="AN398" s="13">
        <v>5.66</v>
      </c>
      <c r="AO398" s="12">
        <v>5.53</v>
      </c>
      <c r="AP398" s="12"/>
      <c r="AQ398" s="21">
        <v>100</v>
      </c>
    </row>
    <row r="399" spans="1:43" ht="15.75" thickBot="1">
      <c r="A399" s="5" t="s">
        <v>19</v>
      </c>
      <c r="B399" s="49">
        <f t="shared" si="195"/>
        <v>5.1538973075600989</v>
      </c>
      <c r="C399" s="49">
        <f t="shared" si="196"/>
        <v>6.0736509690663363</v>
      </c>
      <c r="D399" s="49">
        <f t="shared" si="197"/>
        <v>5.5075992919535208</v>
      </c>
      <c r="E399" s="49">
        <f t="shared" si="198"/>
        <v>4.9437964012991564</v>
      </c>
      <c r="F399" s="49">
        <f t="shared" si="199"/>
        <v>5.5644614638314831</v>
      </c>
      <c r="G399" s="49">
        <f t="shared" si="200"/>
        <v>5.2862544534003257</v>
      </c>
      <c r="H399" s="49">
        <f t="shared" si="201"/>
        <v>5.3810247398635953</v>
      </c>
      <c r="I399" s="49">
        <f t="shared" si="202"/>
        <v>5.5834155211241363</v>
      </c>
      <c r="J399" s="49">
        <f t="shared" si="203"/>
        <v>5.7225190263397145</v>
      </c>
      <c r="K399" s="49">
        <f t="shared" si="204"/>
        <v>5.477401302368615</v>
      </c>
      <c r="L399" s="49">
        <f t="shared" si="205"/>
        <v>4.9132771565058997</v>
      </c>
      <c r="M399" s="49">
        <f t="shared" si="206"/>
        <v>4.7552195939976682</v>
      </c>
      <c r="N399" s="49">
        <f t="shared" si="207"/>
        <v>4.4506696564818062</v>
      </c>
      <c r="O399" s="49">
        <f t="shared" si="208"/>
        <v>4.4911478127339137</v>
      </c>
      <c r="P399" s="49">
        <f t="shared" si="209"/>
        <v>4.4188653908551494</v>
      </c>
      <c r="Q399" s="49">
        <f t="shared" si="210"/>
        <v>4.7886301356660743</v>
      </c>
      <c r="R399" s="50">
        <f t="shared" si="211"/>
        <v>4.7449394273304657</v>
      </c>
      <c r="S399" s="50">
        <f t="shared" si="212"/>
        <v>4.7041400158700073</v>
      </c>
      <c r="T399" s="50">
        <f t="shared" si="213"/>
        <v>4.8403522242104344</v>
      </c>
      <c r="U399" s="50">
        <f t="shared" si="214"/>
        <v>3.1987381095416012</v>
      </c>
      <c r="V399" s="50">
        <f t="shared" si="215"/>
        <v>100</v>
      </c>
      <c r="W399" s="50"/>
      <c r="X399" s="50"/>
      <c r="Y399" s="50"/>
      <c r="AA399" s="5" t="s">
        <v>19</v>
      </c>
      <c r="AB399" s="13">
        <v>7.03</v>
      </c>
      <c r="AC399" s="11">
        <v>8.2899999999999991</v>
      </c>
      <c r="AD399" s="13">
        <v>7.51</v>
      </c>
      <c r="AE399" s="13">
        <v>6.74</v>
      </c>
      <c r="AF399" s="13">
        <v>7.59</v>
      </c>
      <c r="AG399" s="13">
        <v>7.21</v>
      </c>
      <c r="AH399" s="13">
        <v>7.34</v>
      </c>
      <c r="AI399" s="13">
        <v>7.62</v>
      </c>
      <c r="AJ399" s="13">
        <v>7.81</v>
      </c>
      <c r="AK399" s="13">
        <v>7.47</v>
      </c>
      <c r="AL399" s="13">
        <v>6.7</v>
      </c>
      <c r="AM399" s="13">
        <v>6.49</v>
      </c>
      <c r="AN399" s="12">
        <v>6.07</v>
      </c>
      <c r="AO399" s="13">
        <v>6.13</v>
      </c>
      <c r="AP399" s="13"/>
      <c r="AQ399" s="21">
        <v>100</v>
      </c>
    </row>
    <row r="400" spans="1:43" ht="15.75" thickBot="1">
      <c r="A400" s="5" t="s">
        <v>20</v>
      </c>
      <c r="B400" s="49">
        <f t="shared" si="195"/>
        <v>5.0298197262006958</v>
      </c>
      <c r="C400" s="49">
        <f t="shared" si="196"/>
        <v>5.3356413500203317</v>
      </c>
      <c r="D400" s="49">
        <f t="shared" si="197"/>
        <v>5.0473275199927707</v>
      </c>
      <c r="E400" s="49">
        <f t="shared" si="198"/>
        <v>4.878744408801337</v>
      </c>
      <c r="F400" s="49">
        <f t="shared" si="199"/>
        <v>5.2882008765192241</v>
      </c>
      <c r="G400" s="49">
        <f t="shared" si="200"/>
        <v>5.4629964306691363</v>
      </c>
      <c r="H400" s="49">
        <f t="shared" si="201"/>
        <v>5.549405864546153</v>
      </c>
      <c r="I400" s="49">
        <f t="shared" si="202"/>
        <v>5.7208128134459857</v>
      </c>
      <c r="J400" s="49">
        <f t="shared" si="203"/>
        <v>6.0305878100573809</v>
      </c>
      <c r="K400" s="49">
        <f t="shared" si="204"/>
        <v>5.9091627885962135</v>
      </c>
      <c r="L400" s="49">
        <f t="shared" si="205"/>
        <v>5.7219423485293452</v>
      </c>
      <c r="M400" s="49">
        <f t="shared" si="206"/>
        <v>4.6788166990466724</v>
      </c>
      <c r="N400" s="49">
        <f t="shared" si="207"/>
        <v>4.8420345185921478</v>
      </c>
      <c r="O400" s="49">
        <f t="shared" si="208"/>
        <v>4.4952672480007223</v>
      </c>
      <c r="P400" s="49">
        <f t="shared" si="209"/>
        <v>4.4181764785614241</v>
      </c>
      <c r="Q400" s="49">
        <f t="shared" si="210"/>
        <v>4.6943478064428685</v>
      </c>
      <c r="R400" s="50">
        <f t="shared" si="211"/>
        <v>4.550896850856188</v>
      </c>
      <c r="S400" s="50">
        <f t="shared" si="212"/>
        <v>4.5602155152939048</v>
      </c>
      <c r="T400" s="50">
        <f t="shared" si="213"/>
        <v>4.5644512718565036</v>
      </c>
      <c r="U400" s="50">
        <f t="shared" si="214"/>
        <v>3.2211516739709936</v>
      </c>
      <c r="V400" s="50">
        <f t="shared" si="215"/>
        <v>100</v>
      </c>
      <c r="W400" s="50"/>
      <c r="X400" s="50"/>
      <c r="Y400" s="50"/>
      <c r="AA400" s="5" t="s">
        <v>20</v>
      </c>
      <c r="AB400" s="13">
        <v>6.8</v>
      </c>
      <c r="AC400" s="13">
        <v>7.21</v>
      </c>
      <c r="AD400" s="13">
        <v>6.82</v>
      </c>
      <c r="AE400" s="13">
        <v>6.59</v>
      </c>
      <c r="AF400" s="13">
        <v>7.15</v>
      </c>
      <c r="AG400" s="13">
        <v>7.38</v>
      </c>
      <c r="AH400" s="13">
        <v>7.5</v>
      </c>
      <c r="AI400" s="13">
        <v>7.73</v>
      </c>
      <c r="AJ400" s="11">
        <v>8.15</v>
      </c>
      <c r="AK400" s="13">
        <v>7.99</v>
      </c>
      <c r="AL400" s="13">
        <v>7.73</v>
      </c>
      <c r="AM400" s="13">
        <v>6.32</v>
      </c>
      <c r="AN400" s="13">
        <v>6.54</v>
      </c>
      <c r="AO400" s="12">
        <v>6.08</v>
      </c>
      <c r="AP400" s="12"/>
      <c r="AQ400" s="21">
        <v>100</v>
      </c>
    </row>
    <row r="401" spans="1:43" ht="15.75" thickBot="1">
      <c r="A401" s="5" t="s">
        <v>21</v>
      </c>
      <c r="B401" s="49">
        <f t="shared" si="195"/>
        <v>4.6826018808777432</v>
      </c>
      <c r="C401" s="49">
        <f t="shared" si="196"/>
        <v>5.0809822361546502</v>
      </c>
      <c r="D401" s="49">
        <f t="shared" si="197"/>
        <v>4.8393416927899686</v>
      </c>
      <c r="E401" s="49">
        <f t="shared" si="198"/>
        <v>4.5944357366771165</v>
      </c>
      <c r="F401" s="49">
        <f t="shared" si="199"/>
        <v>4.7152560083594564</v>
      </c>
      <c r="G401" s="49">
        <f t="shared" si="200"/>
        <v>4.969958202716823</v>
      </c>
      <c r="H401" s="49">
        <f t="shared" si="201"/>
        <v>4.9373040752351098</v>
      </c>
      <c r="I401" s="49">
        <f t="shared" si="202"/>
        <v>5.2964994775339607</v>
      </c>
      <c r="J401" s="49">
        <f t="shared" si="203"/>
        <v>5.3128265412748172</v>
      </c>
      <c r="K401" s="49">
        <f t="shared" si="204"/>
        <v>6.5798066875653083</v>
      </c>
      <c r="L401" s="49">
        <f t="shared" si="205"/>
        <v>5.8124346917450369</v>
      </c>
      <c r="M401" s="49">
        <f t="shared" si="206"/>
        <v>5.3356844305120168</v>
      </c>
      <c r="N401" s="49">
        <f t="shared" si="207"/>
        <v>4.823014629049112</v>
      </c>
      <c r="O401" s="49">
        <f t="shared" si="208"/>
        <v>4.9862852664576804</v>
      </c>
      <c r="P401" s="49">
        <f t="shared" si="209"/>
        <v>5.1005747126436782</v>
      </c>
      <c r="Q401" s="49">
        <f t="shared" si="210"/>
        <v>4.9601619644723094</v>
      </c>
      <c r="R401" s="50">
        <f t="shared" si="211"/>
        <v>4.4246342737722051</v>
      </c>
      <c r="S401" s="50">
        <f t="shared" si="212"/>
        <v>5.254049111807733</v>
      </c>
      <c r="T401" s="50">
        <f t="shared" si="213"/>
        <v>4.8458725182863116</v>
      </c>
      <c r="U401" s="50">
        <f t="shared" si="214"/>
        <v>3.4482758620689653</v>
      </c>
      <c r="V401" s="50">
        <f t="shared" si="215"/>
        <v>100</v>
      </c>
      <c r="W401" s="50"/>
      <c r="X401" s="50"/>
      <c r="Y401" s="50"/>
      <c r="AA401" s="5" t="s">
        <v>21</v>
      </c>
      <c r="AB401" s="13">
        <v>6.51</v>
      </c>
      <c r="AC401" s="13">
        <v>7.06</v>
      </c>
      <c r="AD401" s="13">
        <v>6.72</v>
      </c>
      <c r="AE401" s="12">
        <v>6.38</v>
      </c>
      <c r="AF401" s="13">
        <v>6.55</v>
      </c>
      <c r="AG401" s="13">
        <v>6.91</v>
      </c>
      <c r="AH401" s="13">
        <v>6.86</v>
      </c>
      <c r="AI401" s="13">
        <v>7.36</v>
      </c>
      <c r="AJ401" s="13">
        <v>7.38</v>
      </c>
      <c r="AK401" s="11">
        <v>9.14</v>
      </c>
      <c r="AL401" s="13">
        <v>8.08</v>
      </c>
      <c r="AM401" s="13">
        <v>7.41</v>
      </c>
      <c r="AN401" s="13">
        <v>6.7</v>
      </c>
      <c r="AO401" s="13">
        <v>6.93</v>
      </c>
      <c r="AP401" s="13"/>
      <c r="AQ401" s="21">
        <v>100</v>
      </c>
    </row>
    <row r="402" spans="1:43" ht="15.75" thickBot="1">
      <c r="A402" s="5" t="s">
        <v>22</v>
      </c>
      <c r="B402" s="49">
        <f t="shared" si="195"/>
        <v>6.594620816040532</v>
      </c>
      <c r="C402" s="49">
        <f t="shared" si="196"/>
        <v>7.0940908029249545</v>
      </c>
      <c r="D402" s="49">
        <f t="shared" si="197"/>
        <v>6.5353312132808705</v>
      </c>
      <c r="E402" s="49">
        <f t="shared" si="198"/>
        <v>6.2155266893045154</v>
      </c>
      <c r="F402" s="49">
        <f t="shared" si="199"/>
        <v>5.9532151134587394</v>
      </c>
      <c r="G402" s="49">
        <f t="shared" si="200"/>
        <v>5.5058481108176576</v>
      </c>
      <c r="H402" s="49">
        <f t="shared" si="201"/>
        <v>5.2722830090371726</v>
      </c>
      <c r="I402" s="49">
        <f t="shared" si="202"/>
        <v>5.0755493271528414</v>
      </c>
      <c r="J402" s="49">
        <f t="shared" si="203"/>
        <v>5.2965378465297617</v>
      </c>
      <c r="K402" s="49">
        <f t="shared" si="204"/>
        <v>5.0710576905801403</v>
      </c>
      <c r="L402" s="49">
        <f t="shared" si="205"/>
        <v>4.5958425411883077</v>
      </c>
      <c r="M402" s="49">
        <f t="shared" si="206"/>
        <v>4.2194433963959108</v>
      </c>
      <c r="N402" s="49">
        <f t="shared" si="207"/>
        <v>4.2410032519448793</v>
      </c>
      <c r="O402" s="49">
        <f t="shared" si="208"/>
        <v>3.9777933487845631</v>
      </c>
      <c r="P402" s="49">
        <f t="shared" si="209"/>
        <v>4.2221383783395314</v>
      </c>
      <c r="Q402" s="49">
        <f t="shared" si="210"/>
        <v>4.3730573671823061</v>
      </c>
      <c r="R402" s="50">
        <f t="shared" si="211"/>
        <v>4.3685657306096051</v>
      </c>
      <c r="S402" s="50">
        <f t="shared" si="212"/>
        <v>4.3676674032950649</v>
      </c>
      <c r="T402" s="50">
        <f t="shared" si="213"/>
        <v>4.0882876084730233</v>
      </c>
      <c r="U402" s="50">
        <f t="shared" si="214"/>
        <v>2.9321403546596239</v>
      </c>
      <c r="V402" s="50">
        <f t="shared" si="215"/>
        <v>100</v>
      </c>
      <c r="W402" s="50"/>
      <c r="X402" s="50"/>
      <c r="Y402" s="50"/>
      <c r="AA402" s="5" t="s">
        <v>22</v>
      </c>
      <c r="AB402" s="13">
        <v>8.7200000000000006</v>
      </c>
      <c r="AC402" s="11">
        <v>9.3800000000000008</v>
      </c>
      <c r="AD402" s="13">
        <v>8.64</v>
      </c>
      <c r="AE402" s="13">
        <v>8.2200000000000006</v>
      </c>
      <c r="AF402" s="13">
        <v>7.87</v>
      </c>
      <c r="AG402" s="13">
        <v>7.28</v>
      </c>
      <c r="AH402" s="13">
        <v>6.97</v>
      </c>
      <c r="AI402" s="13">
        <v>6.71</v>
      </c>
      <c r="AJ402" s="13">
        <v>7</v>
      </c>
      <c r="AK402" s="13">
        <v>6.7</v>
      </c>
      <c r="AL402" s="13">
        <v>6.08</v>
      </c>
      <c r="AM402" s="13">
        <v>5.58</v>
      </c>
      <c r="AN402" s="13">
        <v>5.61</v>
      </c>
      <c r="AO402" s="12">
        <v>5.26</v>
      </c>
      <c r="AP402" s="12"/>
      <c r="AQ402" s="21">
        <v>100</v>
      </c>
    </row>
    <row r="403" spans="1:43" ht="15.75" thickBot="1">
      <c r="A403" s="5" t="s">
        <v>23</v>
      </c>
      <c r="B403" s="49">
        <f t="shared" si="195"/>
        <v>5.9617469051607443</v>
      </c>
      <c r="C403" s="49">
        <f t="shared" si="196"/>
        <v>6.1518195632218484</v>
      </c>
      <c r="D403" s="49">
        <f t="shared" si="197"/>
        <v>5.7517075422282842</v>
      </c>
      <c r="E403" s="49">
        <f t="shared" si="198"/>
        <v>5.4057908630284048</v>
      </c>
      <c r="F403" s="49">
        <f t="shared" si="199"/>
        <v>5.5839353597377874</v>
      </c>
      <c r="G403" s="49">
        <f t="shared" si="200"/>
        <v>5.4962893045881929</v>
      </c>
      <c r="H403" s="49">
        <f t="shared" si="201"/>
        <v>5.560079037034348</v>
      </c>
      <c r="I403" s="49">
        <f t="shared" si="202"/>
        <v>5.6705441834654939</v>
      </c>
      <c r="J403" s="49">
        <f t="shared" si="203"/>
        <v>5.6378713936759999</v>
      </c>
      <c r="K403" s="49">
        <f t="shared" si="204"/>
        <v>5.705810051809709</v>
      </c>
      <c r="L403" s="49">
        <f t="shared" si="205"/>
        <v>5.2196078227993841</v>
      </c>
      <c r="M403" s="49">
        <f t="shared" si="206"/>
        <v>4.5944165832559731</v>
      </c>
      <c r="N403" s="49">
        <f t="shared" si="207"/>
        <v>4.596491046099751</v>
      </c>
      <c r="O403" s="49">
        <f t="shared" si="208"/>
        <v>4.4515379548908047</v>
      </c>
      <c r="P403" s="49">
        <f t="shared" si="209"/>
        <v>4.207010647180546</v>
      </c>
      <c r="Q403" s="49">
        <f t="shared" si="210"/>
        <v>4.3047697086935548</v>
      </c>
      <c r="R403" s="50">
        <f t="shared" si="211"/>
        <v>4.2674293775055618</v>
      </c>
      <c r="S403" s="50">
        <f t="shared" si="212"/>
        <v>4.2573163711421476</v>
      </c>
      <c r="T403" s="50">
        <f t="shared" si="213"/>
        <v>4.1704482395589695</v>
      </c>
      <c r="U403" s="50">
        <f t="shared" si="214"/>
        <v>3.0053780449224932</v>
      </c>
      <c r="V403" s="50">
        <f t="shared" si="215"/>
        <v>100.00000000000001</v>
      </c>
      <c r="W403" s="50"/>
      <c r="X403" s="50"/>
      <c r="Y403" s="50"/>
      <c r="AA403" s="5" t="s">
        <v>23</v>
      </c>
      <c r="AB403" s="13">
        <v>7.87</v>
      </c>
      <c r="AC403" s="11">
        <v>8.1199999999999992</v>
      </c>
      <c r="AD403" s="13">
        <v>7.59</v>
      </c>
      <c r="AE403" s="13">
        <v>7.13</v>
      </c>
      <c r="AF403" s="13">
        <v>7.37</v>
      </c>
      <c r="AG403" s="13">
        <v>7.25</v>
      </c>
      <c r="AH403" s="13">
        <v>7.34</v>
      </c>
      <c r="AI403" s="13">
        <v>7.48</v>
      </c>
      <c r="AJ403" s="13">
        <v>7.44</v>
      </c>
      <c r="AK403" s="13">
        <v>7.53</v>
      </c>
      <c r="AL403" s="13">
        <v>6.89</v>
      </c>
      <c r="AM403" s="13">
        <v>6.06</v>
      </c>
      <c r="AN403" s="13">
        <v>6.06</v>
      </c>
      <c r="AO403" s="12">
        <v>5.87</v>
      </c>
      <c r="AP403" s="12"/>
      <c r="AQ403" s="21">
        <v>100</v>
      </c>
    </row>
    <row r="404" spans="1:43" ht="15.75" thickBot="1">
      <c r="A404" s="5" t="s">
        <v>24</v>
      </c>
      <c r="B404" s="49">
        <f t="shared" si="195"/>
        <v>5.9909323807753543</v>
      </c>
      <c r="C404" s="49">
        <f t="shared" si="196"/>
        <v>6.2875291949861394</v>
      </c>
      <c r="D404" s="49">
        <f t="shared" si="197"/>
        <v>5.8446543879357025</v>
      </c>
      <c r="E404" s="49">
        <f t="shared" si="198"/>
        <v>6.4499705019517197</v>
      </c>
      <c r="F404" s="49">
        <f t="shared" si="199"/>
        <v>6.2131779500068696</v>
      </c>
      <c r="G404" s="49">
        <f t="shared" si="200"/>
        <v>6.1687288361605663</v>
      </c>
      <c r="H404" s="49">
        <f t="shared" si="201"/>
        <v>5.511690116941578</v>
      </c>
      <c r="I404" s="49">
        <f t="shared" si="202"/>
        <v>5.4373388719623073</v>
      </c>
      <c r="J404" s="49">
        <f t="shared" si="203"/>
        <v>5.676555921026047</v>
      </c>
      <c r="K404" s="49">
        <f t="shared" si="204"/>
        <v>5.0736643041289184</v>
      </c>
      <c r="L404" s="49">
        <f t="shared" si="205"/>
        <v>4.6857447651066382</v>
      </c>
      <c r="M404" s="49">
        <f t="shared" si="206"/>
        <v>4.2533761122380529</v>
      </c>
      <c r="N404" s="49">
        <f t="shared" si="207"/>
        <v>4.4659236929940116</v>
      </c>
      <c r="O404" s="49">
        <f t="shared" si="208"/>
        <v>4.292168066140281</v>
      </c>
      <c r="P404" s="49">
        <f t="shared" si="209"/>
        <v>4.2549924436506457</v>
      </c>
      <c r="Q404" s="49">
        <f t="shared" si="210"/>
        <v>4.1959963470910076</v>
      </c>
      <c r="R404" s="50">
        <f t="shared" si="211"/>
        <v>4.0771959882654345</v>
      </c>
      <c r="S404" s="50">
        <f t="shared" si="212"/>
        <v>4.0780041539717304</v>
      </c>
      <c r="T404" s="50">
        <f t="shared" si="213"/>
        <v>4.3430825056369562</v>
      </c>
      <c r="U404" s="50">
        <f t="shared" si="214"/>
        <v>2.6992734590300396</v>
      </c>
      <c r="V404" s="50">
        <f t="shared" si="215"/>
        <v>100.00000000000001</v>
      </c>
      <c r="W404" s="50"/>
      <c r="X404" s="50"/>
      <c r="Y404" s="50"/>
      <c r="AA404" s="5" t="s">
        <v>24</v>
      </c>
      <c r="AB404" s="13">
        <v>7.85</v>
      </c>
      <c r="AC404" s="13">
        <v>8.23</v>
      </c>
      <c r="AD404" s="13">
        <v>7.65</v>
      </c>
      <c r="AE404" s="11">
        <v>8.4499999999999993</v>
      </c>
      <c r="AF404" s="13">
        <v>8.14</v>
      </c>
      <c r="AG404" s="13">
        <v>8.08</v>
      </c>
      <c r="AH404" s="13">
        <v>7.22</v>
      </c>
      <c r="AI404" s="13">
        <v>7.12</v>
      </c>
      <c r="AJ404" s="13">
        <v>7.43</v>
      </c>
      <c r="AK404" s="13">
        <v>6.65</v>
      </c>
      <c r="AL404" s="13">
        <v>6.14</v>
      </c>
      <c r="AM404" s="12">
        <v>5.57</v>
      </c>
      <c r="AN404" s="13">
        <v>5.85</v>
      </c>
      <c r="AO404" s="13">
        <v>5.62</v>
      </c>
      <c r="AP404" s="13"/>
      <c r="AQ404" s="21">
        <v>100</v>
      </c>
    </row>
    <row r="405" spans="1:43" ht="24" customHeight="1" thickBot="1">
      <c r="A405" s="17" t="s">
        <v>25</v>
      </c>
      <c r="B405" s="47">
        <f t="shared" si="195"/>
        <v>5.6999496382265784</v>
      </c>
      <c r="C405" s="47">
        <f t="shared" si="196"/>
        <v>6.091232448097486</v>
      </c>
      <c r="D405" s="47">
        <f t="shared" si="197"/>
        <v>5.6606495913001238</v>
      </c>
      <c r="E405" s="47">
        <f t="shared" si="198"/>
        <v>5.3792282762463506</v>
      </c>
      <c r="F405" s="47">
        <f t="shared" si="199"/>
        <v>5.5969587809839991</v>
      </c>
      <c r="G405" s="47">
        <f t="shared" si="200"/>
        <v>5.5162287894829776</v>
      </c>
      <c r="H405" s="47">
        <f t="shared" si="201"/>
        <v>5.4477972392404093</v>
      </c>
      <c r="I405" s="47">
        <f t="shared" si="202"/>
        <v>5.5291455881231411</v>
      </c>
      <c r="J405" s="47">
        <f t="shared" si="203"/>
        <v>5.6535041282225871</v>
      </c>
      <c r="K405" s="47">
        <f t="shared" si="204"/>
        <v>5.5893323732762425</v>
      </c>
      <c r="L405" s="47">
        <f t="shared" si="205"/>
        <v>5.1948203637452943</v>
      </c>
      <c r="M405" s="47">
        <f t="shared" si="206"/>
        <v>4.6145263141983781</v>
      </c>
      <c r="N405" s="47">
        <f t="shared" si="207"/>
        <v>4.5837458578643719</v>
      </c>
      <c r="O405" s="47">
        <f t="shared" si="208"/>
        <v>4.4184383178205788</v>
      </c>
      <c r="P405" s="47">
        <f t="shared" si="209"/>
        <v>4.3079584656217342</v>
      </c>
      <c r="Q405" s="47">
        <f t="shared" si="210"/>
        <v>4.4714109335203975</v>
      </c>
      <c r="R405" s="51">
        <f t="shared" si="211"/>
        <v>4.3812681685422366</v>
      </c>
      <c r="S405" s="51">
        <f t="shared" si="212"/>
        <v>4.4068956466953271</v>
      </c>
      <c r="T405" s="51">
        <f t="shared" si="213"/>
        <v>4.4167206584269394</v>
      </c>
      <c r="U405" s="51">
        <f t="shared" si="214"/>
        <v>3.0401884203648444</v>
      </c>
      <c r="V405" s="51">
        <f t="shared" si="215"/>
        <v>100</v>
      </c>
      <c r="W405" s="51"/>
      <c r="X405" s="51"/>
      <c r="Y405" s="51"/>
      <c r="AA405" s="17" t="s">
        <v>25</v>
      </c>
      <c r="AB405" s="21">
        <v>7.6</v>
      </c>
      <c r="AC405" s="22">
        <v>8.1199999999999992</v>
      </c>
      <c r="AD405" s="21">
        <v>7.55</v>
      </c>
      <c r="AE405" s="21">
        <v>7.17</v>
      </c>
      <c r="AF405" s="21">
        <v>7.47</v>
      </c>
      <c r="AG405" s="21">
        <v>7.36</v>
      </c>
      <c r="AH405" s="21">
        <v>7.27</v>
      </c>
      <c r="AI405" s="21">
        <v>7.37</v>
      </c>
      <c r="AJ405" s="21">
        <v>7.54</v>
      </c>
      <c r="AK405" s="21">
        <v>7.45</v>
      </c>
      <c r="AL405" s="21">
        <v>6.93</v>
      </c>
      <c r="AM405" s="21">
        <v>6.15</v>
      </c>
      <c r="AN405" s="21">
        <v>6.11</v>
      </c>
      <c r="AO405" s="24">
        <v>5.89</v>
      </c>
      <c r="AP405" s="24"/>
      <c r="AQ405" s="21">
        <v>100</v>
      </c>
    </row>
    <row r="406" spans="1:43" ht="15.75" thickBot="1">
      <c r="A406" s="19" t="s">
        <v>26</v>
      </c>
      <c r="B406" s="47">
        <f t="shared" si="195"/>
        <v>6.4112809800748183</v>
      </c>
      <c r="C406" s="47">
        <f t="shared" si="196"/>
        <v>6.5006953400622525</v>
      </c>
      <c r="D406" s="47">
        <f t="shared" si="197"/>
        <v>6.1225478249175458</v>
      </c>
      <c r="E406" s="47">
        <f t="shared" si="198"/>
        <v>5.8941856792408407</v>
      </c>
      <c r="F406" s="47">
        <f t="shared" si="199"/>
        <v>5.7512704104249659</v>
      </c>
      <c r="G406" s="47">
        <f t="shared" si="200"/>
        <v>5.7185859065724713</v>
      </c>
      <c r="H406" s="47">
        <f t="shared" si="201"/>
        <v>5.5965557437390618</v>
      </c>
      <c r="I406" s="47">
        <f t="shared" si="202"/>
        <v>5.3370205163533306</v>
      </c>
      <c r="J406" s="47">
        <f t="shared" si="203"/>
        <v>5.2772334654281936</v>
      </c>
      <c r="K406" s="47">
        <f t="shared" si="204"/>
        <v>5.2336426767904465</v>
      </c>
      <c r="L406" s="47">
        <f t="shared" si="205"/>
        <v>5.0154998058337803</v>
      </c>
      <c r="M406" s="47">
        <f t="shared" si="206"/>
        <v>4.5834563510731359</v>
      </c>
      <c r="N406" s="47">
        <f t="shared" si="207"/>
        <v>4.4328122190236181</v>
      </c>
      <c r="O406" s="47">
        <f t="shared" si="208"/>
        <v>4.3135129211994307</v>
      </c>
      <c r="P406" s="47">
        <f t="shared" si="209"/>
        <v>4.2409131325580764</v>
      </c>
      <c r="Q406" s="47">
        <f t="shared" si="210"/>
        <v>4.2796433249844439</v>
      </c>
      <c r="R406" s="51">
        <f t="shared" si="211"/>
        <v>4.2379933397809229</v>
      </c>
      <c r="S406" s="51">
        <f t="shared" si="212"/>
        <v>4.1721949507851752</v>
      </c>
      <c r="T406" s="51">
        <f t="shared" si="213"/>
        <v>4.1458309395326376</v>
      </c>
      <c r="U406" s="51">
        <f t="shared" si="214"/>
        <v>2.7351244716248524</v>
      </c>
      <c r="V406" s="48">
        <f>SUM(B406:U406)</f>
        <v>100.00000000000001</v>
      </c>
      <c r="W406" s="51"/>
      <c r="X406" s="51"/>
      <c r="Y406" s="51"/>
      <c r="AA406" s="19" t="s">
        <v>26</v>
      </c>
      <c r="AB406" s="21">
        <v>8.42</v>
      </c>
      <c r="AC406" s="22">
        <v>8.5299999999999994</v>
      </c>
      <c r="AD406" s="21">
        <v>8.0399999999999991</v>
      </c>
      <c r="AE406" s="21">
        <v>7.74</v>
      </c>
      <c r="AF406" s="21">
        <v>7.55</v>
      </c>
      <c r="AG406" s="21">
        <v>7.51</v>
      </c>
      <c r="AH406" s="21">
        <v>7.35</v>
      </c>
      <c r="AI406" s="21">
        <v>7.01</v>
      </c>
      <c r="AJ406" s="21">
        <v>6.93</v>
      </c>
      <c r="AK406" s="21">
        <v>6.87</v>
      </c>
      <c r="AL406" s="21">
        <v>6.58</v>
      </c>
      <c r="AM406" s="21">
        <v>6.02</v>
      </c>
      <c r="AN406" s="21">
        <v>5.82</v>
      </c>
      <c r="AO406" s="24">
        <v>5.66</v>
      </c>
      <c r="AP406" s="24"/>
      <c r="AQ406" s="25">
        <v>100</v>
      </c>
    </row>
    <row r="408" spans="1:43" ht="15.75">
      <c r="A408" s="2"/>
    </row>
    <row r="409" spans="1:43" ht="16.5" thickBot="1">
      <c r="A409" s="297" t="s">
        <v>28</v>
      </c>
      <c r="B409" s="297"/>
      <c r="C409" s="297"/>
      <c r="D409" s="297"/>
      <c r="E409" s="297"/>
      <c r="F409" s="297"/>
      <c r="G409" s="297"/>
      <c r="H409" s="297"/>
      <c r="I409" s="297"/>
      <c r="J409" s="297"/>
      <c r="K409" s="297"/>
      <c r="L409" s="297"/>
      <c r="M409" s="297"/>
    </row>
    <row r="410" spans="1:43" ht="15.75" customHeight="1" thickBot="1">
      <c r="A410" s="3" t="s">
        <v>1</v>
      </c>
      <c r="B410" s="4">
        <v>2001</v>
      </c>
      <c r="C410" s="4">
        <v>2002</v>
      </c>
      <c r="D410" s="4">
        <v>2003</v>
      </c>
      <c r="E410" s="4">
        <v>2004</v>
      </c>
      <c r="F410" s="4">
        <v>2005</v>
      </c>
      <c r="G410" s="4">
        <v>2006</v>
      </c>
      <c r="H410" s="4">
        <v>2007</v>
      </c>
      <c r="I410" s="4">
        <v>2008</v>
      </c>
      <c r="J410" s="4">
        <v>2009</v>
      </c>
      <c r="K410" s="4">
        <v>2010</v>
      </c>
      <c r="L410" s="4">
        <v>2011</v>
      </c>
      <c r="M410" s="4">
        <v>2012</v>
      </c>
      <c r="N410" s="4">
        <v>2013</v>
      </c>
      <c r="O410" s="4">
        <v>2014</v>
      </c>
      <c r="P410" s="4">
        <v>2015</v>
      </c>
      <c r="Q410" s="4">
        <v>2016</v>
      </c>
      <c r="R410" s="154">
        <v>2017</v>
      </c>
      <c r="S410" s="154">
        <v>2018</v>
      </c>
      <c r="T410" s="154">
        <v>2019</v>
      </c>
      <c r="U410" s="154">
        <v>2020</v>
      </c>
      <c r="V410" s="154" t="s">
        <v>208</v>
      </c>
      <c r="W410" s="154"/>
      <c r="X410" s="154"/>
      <c r="Y410" s="154"/>
    </row>
    <row r="411" spans="1:43" ht="15.75" thickBot="1">
      <c r="A411" s="5" t="s">
        <v>3</v>
      </c>
      <c r="B411" s="84">
        <v>6.72</v>
      </c>
      <c r="C411" s="84">
        <v>6.98</v>
      </c>
      <c r="D411" s="84">
        <v>6.51</v>
      </c>
      <c r="E411" s="84">
        <v>6.6</v>
      </c>
      <c r="F411" s="84">
        <v>6.55</v>
      </c>
      <c r="G411" s="84">
        <v>6.62</v>
      </c>
      <c r="H411" s="84">
        <v>6.56</v>
      </c>
      <c r="I411" s="84">
        <v>6.19</v>
      </c>
      <c r="J411" s="84">
        <v>6.5</v>
      </c>
      <c r="K411" s="84">
        <v>6.55</v>
      </c>
      <c r="L411" s="84">
        <v>6.62</v>
      </c>
      <c r="M411" s="84">
        <v>6.59</v>
      </c>
      <c r="N411" s="84">
        <v>6.34</v>
      </c>
      <c r="O411" s="84">
        <v>6.56</v>
      </c>
      <c r="P411" s="84">
        <f>P355/$P$378*100</f>
        <v>6.5924185971164757</v>
      </c>
      <c r="Q411" s="84">
        <f>Q355/$Q$378*100</f>
        <v>6.3377144577104447</v>
      </c>
      <c r="R411" s="84">
        <f t="shared" ref="R411:R434" si="216">R355/$R$378*100</f>
        <v>6.3963525835866255</v>
      </c>
      <c r="S411" s="84">
        <f t="shared" ref="S411:S434" si="217">S355/$S$378*100</f>
        <v>6.4811727365912093</v>
      </c>
      <c r="T411" s="84">
        <f t="shared" ref="T411:T434" si="218">T355/$T$378*100</f>
        <v>6.3496337785437316</v>
      </c>
      <c r="U411" s="84">
        <f t="shared" ref="U411:U434" si="219">U355/$U$378*100</f>
        <v>6.1771576409122879</v>
      </c>
      <c r="V411" s="84">
        <f t="shared" ref="V411:V434" si="220">V355/$V$378*100</f>
        <v>6.5336374726892039</v>
      </c>
      <c r="W411" s="84"/>
      <c r="X411" s="84"/>
      <c r="Y411" s="84"/>
    </row>
    <row r="412" spans="1:43" ht="15.75" thickBot="1">
      <c r="A412" s="5" t="s">
        <v>4</v>
      </c>
      <c r="B412" s="84">
        <v>0.17</v>
      </c>
      <c r="C412" s="84">
        <v>0.18</v>
      </c>
      <c r="D412" s="84">
        <v>0.16</v>
      </c>
      <c r="E412" s="84">
        <v>0.16</v>
      </c>
      <c r="F412" s="84">
        <v>0.16</v>
      </c>
      <c r="G412" s="84">
        <v>0.17</v>
      </c>
      <c r="H412" s="84">
        <v>0.15</v>
      </c>
      <c r="I412" s="84">
        <v>0.13</v>
      </c>
      <c r="J412" s="84">
        <v>0.16</v>
      </c>
      <c r="K412" s="84">
        <v>0.16</v>
      </c>
      <c r="L412" s="84">
        <v>0.14000000000000001</v>
      </c>
      <c r="M412" s="84">
        <v>0.15</v>
      </c>
      <c r="N412" s="84">
        <v>0.17</v>
      </c>
      <c r="O412" s="84">
        <v>0.16</v>
      </c>
      <c r="P412" s="84">
        <f t="shared" ref="P412:P434" si="221">P356/$P$378*100</f>
        <v>0.16523570387169934</v>
      </c>
      <c r="Q412" s="84">
        <f t="shared" ref="Q412:Q434" si="222">Q356/$Q$378*100</f>
        <v>0.15491120698304406</v>
      </c>
      <c r="R412" s="84">
        <f t="shared" si="216"/>
        <v>0.14103343465045592</v>
      </c>
      <c r="S412" s="84">
        <f t="shared" si="217"/>
        <v>0.16095900279517039</v>
      </c>
      <c r="T412" s="84">
        <f t="shared" si="218"/>
        <v>0.18145361747257482</v>
      </c>
      <c r="U412" s="84">
        <f t="shared" si="219"/>
        <v>0.17457048126193109</v>
      </c>
      <c r="V412" s="84">
        <f t="shared" si="220"/>
        <v>0.15967831440706481</v>
      </c>
      <c r="W412" s="84"/>
      <c r="X412" s="84"/>
      <c r="Y412" s="84"/>
    </row>
    <row r="413" spans="1:43" ht="15.75" thickBot="1">
      <c r="A413" s="5" t="s">
        <v>5</v>
      </c>
      <c r="B413" s="84">
        <v>20.32</v>
      </c>
      <c r="C413" s="84">
        <v>20.079999999999998</v>
      </c>
      <c r="D413" s="84">
        <v>19.71</v>
      </c>
      <c r="E413" s="84">
        <v>19.16</v>
      </c>
      <c r="F413" s="84">
        <v>17.809999999999999</v>
      </c>
      <c r="G413" s="84">
        <v>17.57</v>
      </c>
      <c r="H413" s="84">
        <v>18.579999999999998</v>
      </c>
      <c r="I413" s="84">
        <v>18.329999999999998</v>
      </c>
      <c r="J413" s="84">
        <v>17.77</v>
      </c>
      <c r="K413" s="84">
        <v>17.66</v>
      </c>
      <c r="L413" s="84">
        <v>17.41</v>
      </c>
      <c r="M413" s="84">
        <v>18.39</v>
      </c>
      <c r="N413" s="84">
        <v>18.2</v>
      </c>
      <c r="O413" s="84">
        <v>18.22</v>
      </c>
      <c r="P413" s="84">
        <f t="shared" si="221"/>
        <v>18.306739024785358</v>
      </c>
      <c r="Q413" s="84">
        <f t="shared" si="222"/>
        <v>18.234172770141466</v>
      </c>
      <c r="R413" s="84">
        <f t="shared" si="216"/>
        <v>18.2354609929078</v>
      </c>
      <c r="S413" s="84">
        <f t="shared" si="217"/>
        <v>18.370320971187926</v>
      </c>
      <c r="T413" s="84">
        <f t="shared" si="218"/>
        <v>18.393928346534981</v>
      </c>
      <c r="U413" s="84">
        <f t="shared" si="219"/>
        <v>16.289058575303926</v>
      </c>
      <c r="V413" s="84">
        <f t="shared" si="220"/>
        <v>18.465834388323167</v>
      </c>
      <c r="W413" s="84"/>
      <c r="X413" s="84"/>
      <c r="Y413" s="84"/>
    </row>
    <row r="414" spans="1:43" ht="15.75" thickBot="1">
      <c r="A414" s="5" t="s">
        <v>6</v>
      </c>
      <c r="B414" s="84">
        <v>1.54</v>
      </c>
      <c r="C414" s="84">
        <v>1.42</v>
      </c>
      <c r="D414" s="84">
        <v>1.32</v>
      </c>
      <c r="E414" s="84">
        <v>1.31</v>
      </c>
      <c r="F414" s="84">
        <v>1.38</v>
      </c>
      <c r="G414" s="84">
        <v>1.34</v>
      </c>
      <c r="H414" s="84">
        <v>1.28</v>
      </c>
      <c r="I414" s="84">
        <v>1.3</v>
      </c>
      <c r="J414" s="84">
        <v>1.2</v>
      </c>
      <c r="K414" s="84">
        <v>1.17</v>
      </c>
      <c r="L414" s="84">
        <v>1.34</v>
      </c>
      <c r="M414" s="84">
        <v>1.62</v>
      </c>
      <c r="N414" s="84">
        <v>1.62</v>
      </c>
      <c r="O414" s="84">
        <v>1.58</v>
      </c>
      <c r="P414" s="84">
        <f t="shared" si="221"/>
        <v>1.631297586262757</v>
      </c>
      <c r="Q414" s="84">
        <f t="shared" si="222"/>
        <v>1.690378248219123</v>
      </c>
      <c r="R414" s="84">
        <f t="shared" si="216"/>
        <v>1.6794326241134754</v>
      </c>
      <c r="S414" s="84">
        <f t="shared" si="217"/>
        <v>1.7005668556185394</v>
      </c>
      <c r="T414" s="84">
        <f t="shared" si="218"/>
        <v>1.6844529877705232</v>
      </c>
      <c r="U414" s="84">
        <f t="shared" si="219"/>
        <v>1.7670551592484678</v>
      </c>
      <c r="V414" s="84">
        <f t="shared" si="220"/>
        <v>1.454056803022707</v>
      </c>
      <c r="W414" s="84"/>
      <c r="X414" s="84"/>
      <c r="Y414" s="84"/>
    </row>
    <row r="415" spans="1:43" ht="15.75" thickBot="1">
      <c r="A415" s="5" t="s">
        <v>7</v>
      </c>
      <c r="B415" s="84">
        <v>8.18</v>
      </c>
      <c r="C415" s="84">
        <v>7.72</v>
      </c>
      <c r="D415" s="84">
        <v>7.56</v>
      </c>
      <c r="E415" s="84">
        <v>7.67</v>
      </c>
      <c r="F415" s="84">
        <v>7.57</v>
      </c>
      <c r="G415" s="84">
        <v>7.99</v>
      </c>
      <c r="H415" s="84">
        <v>7.77</v>
      </c>
      <c r="I415" s="84">
        <v>7.39</v>
      </c>
      <c r="J415" s="84">
        <v>7.06</v>
      </c>
      <c r="K415" s="84">
        <v>7.17</v>
      </c>
      <c r="L415" s="84">
        <v>7.37</v>
      </c>
      <c r="M415" s="84">
        <v>7.49</v>
      </c>
      <c r="N415" s="84">
        <v>7.35</v>
      </c>
      <c r="O415" s="84">
        <v>7.77</v>
      </c>
      <c r="P415" s="84">
        <f t="shared" si="221"/>
        <v>7.7579782925643936</v>
      </c>
      <c r="Q415" s="84">
        <f t="shared" si="222"/>
        <v>7.6821510986254644</v>
      </c>
      <c r="R415" s="84">
        <f t="shared" si="216"/>
        <v>7.6936170212765953</v>
      </c>
      <c r="S415" s="84">
        <f t="shared" si="217"/>
        <v>7.9507984142862433</v>
      </c>
      <c r="T415" s="84">
        <f t="shared" si="218"/>
        <v>7.7975342193351675</v>
      </c>
      <c r="U415" s="84">
        <f t="shared" si="219"/>
        <v>8.1125037677082297</v>
      </c>
      <c r="V415" s="84">
        <f t="shared" si="220"/>
        <v>7.6455804384876096</v>
      </c>
      <c r="W415" s="84"/>
      <c r="X415" s="84"/>
      <c r="Y415" s="84"/>
    </row>
    <row r="416" spans="1:43" ht="15.75" thickBot="1">
      <c r="A416" s="5" t="s">
        <v>8</v>
      </c>
      <c r="B416" s="84">
        <v>2.17</v>
      </c>
      <c r="C416" s="84">
        <v>2.09</v>
      </c>
      <c r="D416" s="84">
        <v>2.08</v>
      </c>
      <c r="E416" s="84">
        <v>2.0499999999999998</v>
      </c>
      <c r="F416" s="84">
        <v>1.99</v>
      </c>
      <c r="G416" s="84">
        <v>1.99</v>
      </c>
      <c r="H416" s="84">
        <v>2.0699999999999998</v>
      </c>
      <c r="I416" s="84">
        <v>2.08</v>
      </c>
      <c r="J416" s="84">
        <v>1.96</v>
      </c>
      <c r="K416" s="84">
        <v>1.69</v>
      </c>
      <c r="L416" s="84">
        <v>1.61</v>
      </c>
      <c r="M416" s="84">
        <v>1.75</v>
      </c>
      <c r="N416" s="84">
        <v>1.78</v>
      </c>
      <c r="O416" s="84">
        <v>1.75</v>
      </c>
      <c r="P416" s="84">
        <f t="shared" si="221"/>
        <v>1.9143852259841245</v>
      </c>
      <c r="Q416" s="84">
        <f t="shared" si="222"/>
        <v>1.8581318350556837</v>
      </c>
      <c r="R416" s="84">
        <f t="shared" si="216"/>
        <v>1.8946301925025328</v>
      </c>
      <c r="S416" s="84">
        <f t="shared" si="217"/>
        <v>1.867700756219151</v>
      </c>
      <c r="T416" s="84">
        <f t="shared" si="218"/>
        <v>1.8236502833659229</v>
      </c>
      <c r="U416" s="84">
        <f t="shared" si="219"/>
        <v>1.9020647041093137</v>
      </c>
      <c r="V416" s="84">
        <f t="shared" si="220"/>
        <v>1.9316490251069545</v>
      </c>
      <c r="W416" s="84"/>
      <c r="X416" s="84"/>
      <c r="Y416" s="84"/>
    </row>
    <row r="417" spans="1:25" ht="15.75" thickBot="1">
      <c r="A417" s="5" t="s">
        <v>9</v>
      </c>
      <c r="B417" s="84">
        <v>3.72</v>
      </c>
      <c r="C417" s="84">
        <v>3.73</v>
      </c>
      <c r="D417" s="84">
        <v>3.66</v>
      </c>
      <c r="E417" s="84">
        <v>3.67</v>
      </c>
      <c r="F417" s="84">
        <v>3.88</v>
      </c>
      <c r="G417" s="84">
        <v>3.95</v>
      </c>
      <c r="H417" s="84">
        <v>3.96</v>
      </c>
      <c r="I417" s="84">
        <v>3.88</v>
      </c>
      <c r="J417" s="84">
        <v>4.03</v>
      </c>
      <c r="K417" s="84">
        <v>4.0599999999999996</v>
      </c>
      <c r="L417" s="84">
        <v>4.04</v>
      </c>
      <c r="M417" s="84">
        <v>4.22</v>
      </c>
      <c r="N417" s="84">
        <v>4.29</v>
      </c>
      <c r="O417" s="84">
        <v>4.24</v>
      </c>
      <c r="P417" s="84">
        <f t="shared" si="221"/>
        <v>4.3062530374210271</v>
      </c>
      <c r="Q417" s="84">
        <f t="shared" si="222"/>
        <v>4.1637403431323365</v>
      </c>
      <c r="R417" s="84">
        <f t="shared" si="216"/>
        <v>4.4911854103343467</v>
      </c>
      <c r="S417" s="84">
        <f t="shared" si="217"/>
        <v>4.2915539747817171</v>
      </c>
      <c r="T417" s="84">
        <f t="shared" si="218"/>
        <v>4.1639048155635834</v>
      </c>
      <c r="U417" s="84">
        <f t="shared" si="219"/>
        <v>4.3203054355470716</v>
      </c>
      <c r="V417" s="84">
        <f t="shared" si="220"/>
        <v>4.0140795842764687</v>
      </c>
      <c r="W417" s="84"/>
      <c r="X417" s="84"/>
      <c r="Y417" s="84"/>
    </row>
    <row r="418" spans="1:25" ht="15.75" thickBot="1">
      <c r="A418" s="5" t="s">
        <v>10</v>
      </c>
      <c r="B418" s="84">
        <v>10.25</v>
      </c>
      <c r="C418" s="84">
        <v>10.029999999999999</v>
      </c>
      <c r="D418" s="84">
        <v>10.25</v>
      </c>
      <c r="E418" s="84">
        <v>10.42</v>
      </c>
      <c r="F418" s="84">
        <v>9.9499999999999993</v>
      </c>
      <c r="G418" s="84">
        <v>9.98</v>
      </c>
      <c r="H418" s="84">
        <v>9.76</v>
      </c>
      <c r="I418" s="84">
        <v>9.57</v>
      </c>
      <c r="J418" s="84">
        <v>9.1199999999999992</v>
      </c>
      <c r="K418" s="84">
        <v>9.19</v>
      </c>
      <c r="L418" s="84">
        <v>9.58</v>
      </c>
      <c r="M418" s="84">
        <v>9.33</v>
      </c>
      <c r="N418" s="84">
        <v>9.65</v>
      </c>
      <c r="O418" s="84">
        <v>9.52</v>
      </c>
      <c r="P418" s="84">
        <f t="shared" si="221"/>
        <v>9.6338895188725093</v>
      </c>
      <c r="Q418" s="84">
        <f t="shared" si="222"/>
        <v>9.4688471957459619</v>
      </c>
      <c r="R418" s="84">
        <f t="shared" si="216"/>
        <v>9.5238095238095237</v>
      </c>
      <c r="S418" s="84">
        <f t="shared" si="217"/>
        <v>9.2220040424997638</v>
      </c>
      <c r="T418" s="84">
        <f t="shared" si="218"/>
        <v>9.2765054850362905</v>
      </c>
      <c r="U418" s="84">
        <f t="shared" si="219"/>
        <v>9.4795539033457246</v>
      </c>
      <c r="V418" s="84">
        <f t="shared" si="220"/>
        <v>9.7071258916746572</v>
      </c>
      <c r="W418" s="84"/>
      <c r="X418" s="84"/>
      <c r="Y418" s="84"/>
    </row>
    <row r="419" spans="1:25" ht="15.75" thickBot="1">
      <c r="A419" s="14" t="s">
        <v>11</v>
      </c>
      <c r="B419" s="82">
        <v>53.06</v>
      </c>
      <c r="C419" s="82">
        <v>52.22</v>
      </c>
      <c r="D419" s="82">
        <v>51.26</v>
      </c>
      <c r="E419" s="82">
        <v>51.06</v>
      </c>
      <c r="F419" s="82">
        <v>49.29</v>
      </c>
      <c r="G419" s="82">
        <v>49.61</v>
      </c>
      <c r="H419" s="82">
        <v>50.13</v>
      </c>
      <c r="I419" s="82">
        <v>48.87</v>
      </c>
      <c r="J419" s="82">
        <v>47.81</v>
      </c>
      <c r="K419" s="82">
        <v>47.65</v>
      </c>
      <c r="L419" s="82">
        <v>48.11</v>
      </c>
      <c r="M419" s="82">
        <v>49.55</v>
      </c>
      <c r="N419" s="82">
        <v>49.41</v>
      </c>
      <c r="O419" s="82">
        <v>49.78</v>
      </c>
      <c r="P419" s="82">
        <f t="shared" si="221"/>
        <v>50.308196986878343</v>
      </c>
      <c r="Q419" s="82">
        <f t="shared" si="222"/>
        <v>49.590047155613526</v>
      </c>
      <c r="R419" s="82">
        <f t="shared" si="216"/>
        <v>50.055521783181355</v>
      </c>
      <c r="S419" s="82">
        <f t="shared" si="217"/>
        <v>50.045076753979721</v>
      </c>
      <c r="T419" s="82">
        <f t="shared" si="218"/>
        <v>49.671063533622778</v>
      </c>
      <c r="U419" s="82">
        <f t="shared" si="219"/>
        <v>48.222269667436954</v>
      </c>
      <c r="V419" s="82">
        <f t="shared" si="220"/>
        <v>49.911641917987829</v>
      </c>
      <c r="W419" s="82"/>
      <c r="X419" s="82"/>
      <c r="Y419" s="82"/>
    </row>
    <row r="420" spans="1:25" ht="15.75" thickBot="1">
      <c r="A420" s="5" t="s">
        <v>12</v>
      </c>
      <c r="B420" s="84">
        <v>7.99</v>
      </c>
      <c r="C420" s="84">
        <v>7.8</v>
      </c>
      <c r="D420" s="84">
        <v>8.52</v>
      </c>
      <c r="E420" s="84">
        <v>8.11</v>
      </c>
      <c r="F420" s="84">
        <v>8.2799999999999994</v>
      </c>
      <c r="G420" s="84">
        <v>8.3000000000000007</v>
      </c>
      <c r="H420" s="84">
        <v>8.1199999999999992</v>
      </c>
      <c r="I420" s="84">
        <v>8.01</v>
      </c>
      <c r="J420" s="84">
        <v>7.92</v>
      </c>
      <c r="K420" s="84">
        <v>8.3000000000000007</v>
      </c>
      <c r="L420" s="84">
        <v>8.52</v>
      </c>
      <c r="M420" s="84">
        <v>8.6300000000000008</v>
      </c>
      <c r="N420" s="84">
        <v>8.39</v>
      </c>
      <c r="O420" s="84">
        <v>8.7799999999999994</v>
      </c>
      <c r="P420" s="84">
        <f t="shared" si="221"/>
        <v>8.4873643285274589</v>
      </c>
      <c r="Q420" s="84">
        <f t="shared" si="222"/>
        <v>8.8379652854419586</v>
      </c>
      <c r="R420" s="84">
        <f t="shared" si="216"/>
        <v>8.6686930091185417</v>
      </c>
      <c r="S420" s="84">
        <f t="shared" si="217"/>
        <v>8.6386820298124078</v>
      </c>
      <c r="T420" s="84">
        <f t="shared" si="218"/>
        <v>8.4421502667948172</v>
      </c>
      <c r="U420" s="84">
        <f t="shared" si="219"/>
        <v>8.2807947352557019</v>
      </c>
      <c r="V420" s="84">
        <f t="shared" si="220"/>
        <v>8.3208082810819235</v>
      </c>
      <c r="W420" s="84"/>
      <c r="X420" s="84"/>
      <c r="Y420" s="84"/>
    </row>
    <row r="421" spans="1:25" ht="15.75" thickBot="1">
      <c r="A421" s="5" t="s">
        <v>13</v>
      </c>
      <c r="B421" s="84">
        <v>1.62</v>
      </c>
      <c r="C421" s="84">
        <v>1.57</v>
      </c>
      <c r="D421" s="84">
        <v>1.54</v>
      </c>
      <c r="E421" s="84">
        <v>1.53</v>
      </c>
      <c r="F421" s="84">
        <v>1.45</v>
      </c>
      <c r="G421" s="84">
        <v>1.53</v>
      </c>
      <c r="H421" s="84">
        <v>1.56</v>
      </c>
      <c r="I421" s="84">
        <v>1.51</v>
      </c>
      <c r="J421" s="84">
        <v>1.46</v>
      </c>
      <c r="K421" s="84">
        <v>1.34</v>
      </c>
      <c r="L421" s="84">
        <v>1.4</v>
      </c>
      <c r="M421" s="84">
        <v>1.28</v>
      </c>
      <c r="N421" s="84">
        <v>1.34</v>
      </c>
      <c r="O421" s="84">
        <v>1.31</v>
      </c>
      <c r="P421" s="84">
        <f t="shared" si="221"/>
        <v>1.3437550623683785</v>
      </c>
      <c r="Q421" s="84">
        <f t="shared" si="222"/>
        <v>1.3392194240995283</v>
      </c>
      <c r="R421" s="84">
        <f t="shared" si="216"/>
        <v>1.3203647416413373</v>
      </c>
      <c r="S421" s="84">
        <f t="shared" si="217"/>
        <v>1.3996435025666993</v>
      </c>
      <c r="T421" s="84">
        <f t="shared" si="218"/>
        <v>1.3348026381201736</v>
      </c>
      <c r="U421" s="84">
        <f t="shared" si="219"/>
        <v>1.4241937104390636</v>
      </c>
      <c r="V421" s="84">
        <f t="shared" si="220"/>
        <v>1.4433566212570188</v>
      </c>
      <c r="W421" s="84"/>
      <c r="X421" s="84"/>
      <c r="Y421" s="84"/>
    </row>
    <row r="422" spans="1:25" ht="15.75" thickBot="1">
      <c r="A422" s="5" t="s">
        <v>14</v>
      </c>
      <c r="B422" s="84">
        <v>3.23</v>
      </c>
      <c r="C422" s="84">
        <v>3.33</v>
      </c>
      <c r="D422" s="84">
        <v>3.34</v>
      </c>
      <c r="E422" s="84">
        <v>3.22</v>
      </c>
      <c r="F422" s="84">
        <v>3.13</v>
      </c>
      <c r="G422" s="84">
        <v>3.36</v>
      </c>
      <c r="H422" s="84">
        <v>3.14</v>
      </c>
      <c r="I422" s="84">
        <v>3.22</v>
      </c>
      <c r="J422" s="84">
        <v>3.13</v>
      </c>
      <c r="K422" s="84">
        <v>3.24</v>
      </c>
      <c r="L422" s="84">
        <v>3.24</v>
      </c>
      <c r="M422" s="84">
        <v>3</v>
      </c>
      <c r="N422" s="84">
        <v>3.08</v>
      </c>
      <c r="O422" s="84">
        <v>3.13</v>
      </c>
      <c r="P422" s="84">
        <f t="shared" si="221"/>
        <v>3.0803499109023167</v>
      </c>
      <c r="Q422" s="84">
        <f t="shared" si="222"/>
        <v>2.9722082873482494</v>
      </c>
      <c r="R422" s="84">
        <f t="shared" si="216"/>
        <v>3.1432624113475178</v>
      </c>
      <c r="S422" s="84">
        <f t="shared" si="217"/>
        <v>3.0042936122740502</v>
      </c>
      <c r="T422" s="84">
        <f t="shared" si="218"/>
        <v>3.1319391508964971</v>
      </c>
      <c r="U422" s="84">
        <f t="shared" si="219"/>
        <v>3.0882648447704208</v>
      </c>
      <c r="V422" s="84">
        <f t="shared" si="220"/>
        <v>3.1753433461615286</v>
      </c>
      <c r="W422" s="84"/>
      <c r="X422" s="84"/>
      <c r="Y422" s="84"/>
    </row>
    <row r="423" spans="1:25" ht="15.75" thickBot="1">
      <c r="A423" s="5" t="s">
        <v>15</v>
      </c>
      <c r="B423" s="84">
        <v>11.88</v>
      </c>
      <c r="C423" s="84">
        <v>11.65</v>
      </c>
      <c r="D423" s="84">
        <v>12.22</v>
      </c>
      <c r="E423" s="84">
        <v>13.27</v>
      </c>
      <c r="F423" s="84">
        <v>13.53</v>
      </c>
      <c r="G423" s="84">
        <v>13.08</v>
      </c>
      <c r="H423" s="84">
        <v>12.71</v>
      </c>
      <c r="I423" s="84">
        <v>12.5</v>
      </c>
      <c r="J423" s="84">
        <v>12.9</v>
      </c>
      <c r="K423" s="84">
        <v>12.78</v>
      </c>
      <c r="L423" s="84">
        <v>12.84</v>
      </c>
      <c r="M423" s="84">
        <v>12.38</v>
      </c>
      <c r="N423" s="84">
        <v>11.93</v>
      </c>
      <c r="O423" s="84">
        <v>11.39</v>
      </c>
      <c r="P423" s="84">
        <f t="shared" si="221"/>
        <v>11.387088935687672</v>
      </c>
      <c r="Q423" s="84">
        <f t="shared" si="222"/>
        <v>11.142369820407344</v>
      </c>
      <c r="R423" s="84">
        <f t="shared" si="216"/>
        <v>10.968996960486322</v>
      </c>
      <c r="S423" s="84">
        <f t="shared" si="217"/>
        <v>10.508029425446344</v>
      </c>
      <c r="T423" s="84">
        <f t="shared" si="218"/>
        <v>10.788618963974415</v>
      </c>
      <c r="U423" s="84">
        <f t="shared" si="219"/>
        <v>11.198256806992866</v>
      </c>
      <c r="V423" s="84">
        <f t="shared" si="220"/>
        <v>12.150803518384647</v>
      </c>
      <c r="W423" s="84"/>
      <c r="X423" s="84"/>
      <c r="Y423" s="84"/>
    </row>
    <row r="424" spans="1:25" ht="15.75" thickBot="1">
      <c r="A424" s="14" t="s">
        <v>16</v>
      </c>
      <c r="B424" s="82">
        <v>24.72</v>
      </c>
      <c r="C424" s="82">
        <v>24.36</v>
      </c>
      <c r="D424" s="82">
        <v>25.63</v>
      </c>
      <c r="E424" s="82">
        <v>26.13</v>
      </c>
      <c r="F424" s="82">
        <v>26.39</v>
      </c>
      <c r="G424" s="82">
        <v>26.27</v>
      </c>
      <c r="H424" s="82">
        <v>25.53</v>
      </c>
      <c r="I424" s="82">
        <v>25.24</v>
      </c>
      <c r="J424" s="82">
        <v>25.41</v>
      </c>
      <c r="K424" s="82">
        <v>25.65</v>
      </c>
      <c r="L424" s="82">
        <v>26</v>
      </c>
      <c r="M424" s="82">
        <v>25.29</v>
      </c>
      <c r="N424" s="82">
        <v>24.74</v>
      </c>
      <c r="O424" s="82">
        <v>24.61</v>
      </c>
      <c r="P424" s="82">
        <f t="shared" si="221"/>
        <v>24.298558237485825</v>
      </c>
      <c r="Q424" s="82">
        <f t="shared" si="222"/>
        <v>24.29176281729708</v>
      </c>
      <c r="R424" s="82">
        <f t="shared" si="216"/>
        <v>24.10131712259372</v>
      </c>
      <c r="S424" s="82">
        <f t="shared" si="217"/>
        <v>23.550648570099497</v>
      </c>
      <c r="T424" s="82">
        <f t="shared" si="218"/>
        <v>23.697511019785903</v>
      </c>
      <c r="U424" s="82">
        <f t="shared" si="219"/>
        <v>23.99151009745805</v>
      </c>
      <c r="V424" s="82">
        <f t="shared" si="220"/>
        <v>25.090311766885122</v>
      </c>
      <c r="W424" s="82"/>
      <c r="X424" s="82"/>
      <c r="Y424" s="82"/>
    </row>
    <row r="425" spans="1:25" ht="15.75" thickBot="1">
      <c r="A425" s="5" t="s">
        <v>17</v>
      </c>
      <c r="B425" s="84">
        <v>2.23</v>
      </c>
      <c r="C425" s="84">
        <v>2.2400000000000002</v>
      </c>
      <c r="D425" s="84">
        <v>2.2599999999999998</v>
      </c>
      <c r="E425" s="84">
        <v>2.2000000000000002</v>
      </c>
      <c r="F425" s="84">
        <v>2.16</v>
      </c>
      <c r="G425" s="84">
        <v>2.12</v>
      </c>
      <c r="H425" s="84">
        <v>1.96</v>
      </c>
      <c r="I425" s="84">
        <v>1.94</v>
      </c>
      <c r="J425" s="84">
        <v>1.95</v>
      </c>
      <c r="K425" s="84">
        <v>2.09</v>
      </c>
      <c r="L425" s="84">
        <v>2.13</v>
      </c>
      <c r="M425" s="84">
        <v>2.0699999999999998</v>
      </c>
      <c r="N425" s="84">
        <v>2.12</v>
      </c>
      <c r="O425" s="84">
        <v>2.0699999999999998</v>
      </c>
      <c r="P425" s="84">
        <f t="shared" si="221"/>
        <v>1.9548841730115019</v>
      </c>
      <c r="Q425" s="84">
        <f t="shared" si="222"/>
        <v>1.8396709140162535</v>
      </c>
      <c r="R425" s="84">
        <f t="shared" si="216"/>
        <v>1.7811550151975684</v>
      </c>
      <c r="S425" s="84">
        <f t="shared" si="217"/>
        <v>1.9278030948587801</v>
      </c>
      <c r="T425" s="84">
        <f t="shared" si="218"/>
        <v>1.9255625890696979</v>
      </c>
      <c r="U425" s="84">
        <f t="shared" si="219"/>
        <v>1.9403697377675073</v>
      </c>
      <c r="V425" s="84">
        <f t="shared" si="220"/>
        <v>2.0635549576277956</v>
      </c>
      <c r="W425" s="84"/>
      <c r="X425" s="84"/>
      <c r="Y425" s="84"/>
    </row>
    <row r="426" spans="1:25" ht="15.75" thickBot="1">
      <c r="A426" s="5" t="s">
        <v>18</v>
      </c>
      <c r="B426" s="84">
        <v>0.42</v>
      </c>
      <c r="C426" s="84">
        <v>0.37</v>
      </c>
      <c r="D426" s="84">
        <v>0.32</v>
      </c>
      <c r="E426" s="84">
        <v>0.27</v>
      </c>
      <c r="F426" s="84">
        <v>0.27</v>
      </c>
      <c r="G426" s="84">
        <v>0.28999999999999998</v>
      </c>
      <c r="H426" s="84">
        <v>0.27</v>
      </c>
      <c r="I426" s="84">
        <v>0.3</v>
      </c>
      <c r="J426" s="84">
        <v>0.27</v>
      </c>
      <c r="K426" s="84">
        <v>0.35</v>
      </c>
      <c r="L426" s="84">
        <v>0.35</v>
      </c>
      <c r="M426" s="84">
        <v>0.36</v>
      </c>
      <c r="N426" s="84">
        <v>0.31</v>
      </c>
      <c r="O426" s="84">
        <v>0.31</v>
      </c>
      <c r="P426" s="84">
        <f t="shared" si="221"/>
        <v>0.292402397537664</v>
      </c>
      <c r="Q426" s="84">
        <f t="shared" si="222"/>
        <v>0.3154409551520016</v>
      </c>
      <c r="R426" s="84">
        <f t="shared" si="216"/>
        <v>0.31084093211752784</v>
      </c>
      <c r="S426" s="84">
        <f t="shared" si="217"/>
        <v>0.30092335305184031</v>
      </c>
      <c r="T426" s="84">
        <f t="shared" si="218"/>
        <v>0.37823550856726212</v>
      </c>
      <c r="U426" s="84">
        <f t="shared" si="219"/>
        <v>0.34223349743795839</v>
      </c>
      <c r="V426" s="84">
        <f t="shared" si="220"/>
        <v>0.31935662881412963</v>
      </c>
      <c r="W426" s="84"/>
      <c r="X426" s="84"/>
      <c r="Y426" s="84"/>
    </row>
    <row r="427" spans="1:25" ht="15.75" thickBot="1">
      <c r="A427" s="5" t="s">
        <v>19</v>
      </c>
      <c r="B427" s="84">
        <v>4.3</v>
      </c>
      <c r="C427" s="84">
        <v>5</v>
      </c>
      <c r="D427" s="84">
        <v>4.8099999999999996</v>
      </c>
      <c r="E427" s="84">
        <v>4.4800000000000004</v>
      </c>
      <c r="F427" s="84">
        <v>5.17</v>
      </c>
      <c r="G427" s="84">
        <v>4.9400000000000004</v>
      </c>
      <c r="H427" s="84">
        <v>5.14</v>
      </c>
      <c r="I427" s="84">
        <v>5.59</v>
      </c>
      <c r="J427" s="84">
        <v>5.8</v>
      </c>
      <c r="K427" s="84">
        <v>5.6</v>
      </c>
      <c r="L427" s="84">
        <v>5.24</v>
      </c>
      <c r="M427" s="84">
        <v>5.55</v>
      </c>
      <c r="N427" s="84">
        <v>5.37</v>
      </c>
      <c r="O427" s="84">
        <v>5.57</v>
      </c>
      <c r="P427" s="84">
        <f t="shared" si="221"/>
        <v>5.5706301636157463</v>
      </c>
      <c r="Q427" s="84">
        <f t="shared" si="222"/>
        <v>5.9821410655162035</v>
      </c>
      <c r="R427" s="84">
        <f t="shared" si="216"/>
        <v>5.9858156028368796</v>
      </c>
      <c r="S427" s="84">
        <f t="shared" si="217"/>
        <v>6.0279352376718167</v>
      </c>
      <c r="T427" s="84">
        <f t="shared" si="218"/>
        <v>6.2419215855234818</v>
      </c>
      <c r="U427" s="84">
        <f t="shared" si="219"/>
        <v>6.2525118054857831</v>
      </c>
      <c r="V427" s="84">
        <f t="shared" si="220"/>
        <v>5.3462951522337017</v>
      </c>
      <c r="W427" s="84"/>
      <c r="X427" s="84"/>
      <c r="Y427" s="84"/>
    </row>
    <row r="428" spans="1:25" ht="15.75" thickBot="1">
      <c r="A428" s="5" t="s">
        <v>20</v>
      </c>
      <c r="B428" s="84">
        <v>4.7699999999999996</v>
      </c>
      <c r="C428" s="84">
        <v>4.99</v>
      </c>
      <c r="D428" s="84">
        <v>5.01</v>
      </c>
      <c r="E428" s="84">
        <v>5.03</v>
      </c>
      <c r="F428" s="84">
        <v>5.59</v>
      </c>
      <c r="G428" s="84">
        <v>5.81</v>
      </c>
      <c r="H428" s="84">
        <v>6.03</v>
      </c>
      <c r="I428" s="84">
        <v>6.52</v>
      </c>
      <c r="J428" s="84">
        <v>6.95</v>
      </c>
      <c r="K428" s="84">
        <v>6.87</v>
      </c>
      <c r="L428" s="84">
        <v>6.94</v>
      </c>
      <c r="M428" s="84">
        <v>6.21</v>
      </c>
      <c r="N428" s="84">
        <v>6.64</v>
      </c>
      <c r="O428" s="84">
        <v>6.34</v>
      </c>
      <c r="P428" s="84">
        <f t="shared" si="221"/>
        <v>6.3364652519034506</v>
      </c>
      <c r="Q428" s="84">
        <f t="shared" si="222"/>
        <v>6.671616333901877</v>
      </c>
      <c r="R428" s="84">
        <f t="shared" si="216"/>
        <v>6.5313069908814594</v>
      </c>
      <c r="S428" s="84">
        <f t="shared" si="217"/>
        <v>6.647894977338126</v>
      </c>
      <c r="T428" s="84">
        <f t="shared" si="218"/>
        <v>6.6963841845358436</v>
      </c>
      <c r="U428" s="84">
        <f t="shared" si="219"/>
        <v>7.1630412940821868</v>
      </c>
      <c r="V428" s="84">
        <f t="shared" si="220"/>
        <v>6.0822375093411898</v>
      </c>
      <c r="W428" s="84"/>
      <c r="X428" s="84"/>
      <c r="Y428" s="84"/>
    </row>
    <row r="429" spans="1:25" ht="15.75" thickBot="1">
      <c r="A429" s="5" t="s">
        <v>21</v>
      </c>
      <c r="B429" s="84">
        <v>0.38</v>
      </c>
      <c r="C429" s="84">
        <v>0.41</v>
      </c>
      <c r="D429" s="84">
        <v>0.42</v>
      </c>
      <c r="E429" s="84">
        <v>0.41</v>
      </c>
      <c r="F429" s="84">
        <v>0.43</v>
      </c>
      <c r="G429" s="84">
        <v>0.46</v>
      </c>
      <c r="H429" s="84">
        <v>0.46</v>
      </c>
      <c r="I429" s="84">
        <v>0.52</v>
      </c>
      <c r="J429" s="84">
        <v>0.53</v>
      </c>
      <c r="K429" s="84">
        <v>0.66</v>
      </c>
      <c r="L429" s="84">
        <v>0.61</v>
      </c>
      <c r="M429" s="84">
        <v>0.61</v>
      </c>
      <c r="N429" s="84">
        <v>0.56999999999999995</v>
      </c>
      <c r="O429" s="84">
        <v>0.61</v>
      </c>
      <c r="P429" s="84">
        <f t="shared" si="221"/>
        <v>0.63259355256763328</v>
      </c>
      <c r="Q429" s="84">
        <f t="shared" si="222"/>
        <v>0.60961171867161634</v>
      </c>
      <c r="R429" s="84">
        <f t="shared" si="216"/>
        <v>0.54913880445795349</v>
      </c>
      <c r="S429" s="84">
        <f t="shared" si="217"/>
        <v>0.66236070459700558</v>
      </c>
      <c r="T429" s="84">
        <f t="shared" si="218"/>
        <v>0.6147880555463493</v>
      </c>
      <c r="U429" s="84">
        <f t="shared" si="219"/>
        <v>0.66311664824675975</v>
      </c>
      <c r="V429" s="84">
        <f t="shared" si="220"/>
        <v>0.52597490592685303</v>
      </c>
      <c r="W429" s="84"/>
      <c r="X429" s="84"/>
      <c r="Y429" s="84"/>
    </row>
    <row r="430" spans="1:25" ht="15.75" thickBot="1">
      <c r="A430" s="5" t="s">
        <v>22</v>
      </c>
      <c r="B430" s="84">
        <v>1.97</v>
      </c>
      <c r="C430" s="84">
        <v>2.09</v>
      </c>
      <c r="D430" s="84">
        <v>2.04</v>
      </c>
      <c r="E430" s="84">
        <v>2.02</v>
      </c>
      <c r="F430" s="84">
        <v>1.98</v>
      </c>
      <c r="G430" s="84">
        <v>1.84</v>
      </c>
      <c r="H430" s="84">
        <v>1.8</v>
      </c>
      <c r="I430" s="84">
        <v>1.82</v>
      </c>
      <c r="J430" s="84">
        <v>1.92</v>
      </c>
      <c r="K430" s="84">
        <v>1.85</v>
      </c>
      <c r="L430" s="84">
        <v>1.75</v>
      </c>
      <c r="M430" s="84">
        <v>1.76</v>
      </c>
      <c r="N430" s="84">
        <v>1.83</v>
      </c>
      <c r="O430" s="84">
        <v>1.76</v>
      </c>
      <c r="P430" s="84">
        <f t="shared" si="221"/>
        <v>1.9034505102867325</v>
      </c>
      <c r="Q430" s="84">
        <f t="shared" si="222"/>
        <v>1.9536470352162136</v>
      </c>
      <c r="R430" s="84">
        <f t="shared" si="216"/>
        <v>1.9708206686930092</v>
      </c>
      <c r="S430" s="84">
        <f t="shared" si="217"/>
        <v>2.0014902086703796</v>
      </c>
      <c r="T430" s="84">
        <f t="shared" si="218"/>
        <v>1.8853776555198356</v>
      </c>
      <c r="U430" s="84">
        <f t="shared" si="219"/>
        <v>2.0496332763990757</v>
      </c>
      <c r="V430" s="84">
        <f t="shared" si="220"/>
        <v>1.9119146609837194</v>
      </c>
      <c r="W430" s="84"/>
      <c r="X430" s="84"/>
      <c r="Y430" s="84"/>
    </row>
    <row r="431" spans="1:25" ht="15.75" thickBot="1">
      <c r="A431" s="5" t="s">
        <v>23</v>
      </c>
      <c r="B431" s="84">
        <v>6.16</v>
      </c>
      <c r="C431" s="84">
        <v>6.27</v>
      </c>
      <c r="D431" s="84">
        <v>6.22</v>
      </c>
      <c r="E431" s="84">
        <v>6.07</v>
      </c>
      <c r="F431" s="84">
        <v>6.43</v>
      </c>
      <c r="G431" s="84">
        <v>6.37</v>
      </c>
      <c r="H431" s="84">
        <v>6.58</v>
      </c>
      <c r="I431" s="84">
        <v>7.04</v>
      </c>
      <c r="J431" s="84">
        <v>7.08</v>
      </c>
      <c r="K431" s="84">
        <v>7.22</v>
      </c>
      <c r="L431" s="84">
        <v>6.89</v>
      </c>
      <c r="M431" s="84">
        <v>6.64</v>
      </c>
      <c r="N431" s="84">
        <v>6.87</v>
      </c>
      <c r="O431" s="84">
        <v>6.84</v>
      </c>
      <c r="P431" s="84">
        <f t="shared" si="221"/>
        <v>6.5705491657216912</v>
      </c>
      <c r="Q431" s="84">
        <f t="shared" si="222"/>
        <v>6.6623858733821608</v>
      </c>
      <c r="R431" s="84">
        <f t="shared" si="216"/>
        <v>6.6695035460992909</v>
      </c>
      <c r="S431" s="84">
        <f t="shared" si="217"/>
        <v>6.7586314779823731</v>
      </c>
      <c r="T431" s="84">
        <f t="shared" si="218"/>
        <v>6.6628276936333801</v>
      </c>
      <c r="U431" s="84">
        <f t="shared" si="219"/>
        <v>7.2779563950567674</v>
      </c>
      <c r="V431" s="84">
        <f t="shared" si="220"/>
        <v>6.6234983892190264</v>
      </c>
      <c r="W431" s="84"/>
      <c r="X431" s="84"/>
      <c r="Y431" s="84"/>
    </row>
    <row r="432" spans="1:25" ht="15.75" thickBot="1">
      <c r="A432" s="5" t="s">
        <v>24</v>
      </c>
      <c r="B432" s="84">
        <v>1.99</v>
      </c>
      <c r="C432" s="84">
        <v>2.06</v>
      </c>
      <c r="D432" s="84">
        <v>2.0299999999999998</v>
      </c>
      <c r="E432" s="84">
        <v>2.33</v>
      </c>
      <c r="F432" s="84">
        <v>2.2999999999999998</v>
      </c>
      <c r="G432" s="84">
        <v>2.29</v>
      </c>
      <c r="H432" s="84">
        <v>2.09</v>
      </c>
      <c r="I432" s="84">
        <v>2.17</v>
      </c>
      <c r="J432" s="84">
        <v>2.29</v>
      </c>
      <c r="K432" s="84">
        <v>2.06</v>
      </c>
      <c r="L432" s="84">
        <v>1.99</v>
      </c>
      <c r="M432" s="84">
        <v>1.97</v>
      </c>
      <c r="N432" s="84">
        <v>2.14</v>
      </c>
      <c r="O432" s="84">
        <v>2.11</v>
      </c>
      <c r="P432" s="84">
        <f t="shared" si="221"/>
        <v>2.1322695609914142</v>
      </c>
      <c r="Q432" s="84">
        <f t="shared" si="222"/>
        <v>2.0836761312330689</v>
      </c>
      <c r="R432" s="84">
        <f t="shared" si="216"/>
        <v>2.0445795339412363</v>
      </c>
      <c r="S432" s="84">
        <f t="shared" si="217"/>
        <v>2.0772356217504599</v>
      </c>
      <c r="T432" s="84">
        <f t="shared" si="218"/>
        <v>2.2263281741954728</v>
      </c>
      <c r="U432" s="84">
        <f t="shared" si="219"/>
        <v>2.0973575806289562</v>
      </c>
      <c r="V432" s="84">
        <f t="shared" si="220"/>
        <v>2.1252141109806364</v>
      </c>
      <c r="W432" s="84"/>
      <c r="X432" s="84"/>
      <c r="Y432" s="84"/>
    </row>
    <row r="433" spans="1:60" ht="24.75" thickBot="1">
      <c r="A433" s="17" t="s">
        <v>25</v>
      </c>
      <c r="B433" s="82">
        <v>22.22</v>
      </c>
      <c r="C433" s="82">
        <v>23.42</v>
      </c>
      <c r="D433" s="82">
        <v>23.11</v>
      </c>
      <c r="E433" s="82">
        <v>22.81</v>
      </c>
      <c r="F433" s="82">
        <v>24.33</v>
      </c>
      <c r="G433" s="82">
        <v>24.11</v>
      </c>
      <c r="H433" s="82">
        <v>24.33</v>
      </c>
      <c r="I433" s="82">
        <v>25.9</v>
      </c>
      <c r="J433" s="82">
        <v>26.78</v>
      </c>
      <c r="K433" s="82">
        <v>26.7</v>
      </c>
      <c r="L433" s="82">
        <v>25.89</v>
      </c>
      <c r="M433" s="82">
        <v>25.17</v>
      </c>
      <c r="N433" s="82">
        <v>25.85</v>
      </c>
      <c r="O433" s="82">
        <v>25.61</v>
      </c>
      <c r="P433" s="82">
        <f t="shared" si="221"/>
        <v>25.393244775635832</v>
      </c>
      <c r="Q433" s="82">
        <f t="shared" si="222"/>
        <v>26.118190027089394</v>
      </c>
      <c r="R433" s="82">
        <f t="shared" si="216"/>
        <v>25.843161094224925</v>
      </c>
      <c r="S433" s="82">
        <f t="shared" si="217"/>
        <v>26.404274675920782</v>
      </c>
      <c r="T433" s="82">
        <f t="shared" si="218"/>
        <v>26.631425446591322</v>
      </c>
      <c r="U433" s="82">
        <f t="shared" si="219"/>
        <v>27.786220235104992</v>
      </c>
      <c r="V433" s="82">
        <f t="shared" si="220"/>
        <v>24.998046315127052</v>
      </c>
      <c r="W433" s="82"/>
      <c r="X433" s="82"/>
      <c r="Y433" s="82"/>
    </row>
    <row r="434" spans="1:60" ht="15.75" thickBot="1">
      <c r="A434" s="19" t="s">
        <v>26</v>
      </c>
      <c r="B434" s="82">
        <v>100</v>
      </c>
      <c r="C434" s="82">
        <v>100</v>
      </c>
      <c r="D434" s="82">
        <v>100</v>
      </c>
      <c r="E434" s="82">
        <v>100</v>
      </c>
      <c r="F434" s="82">
        <v>100</v>
      </c>
      <c r="G434" s="82">
        <v>100</v>
      </c>
      <c r="H434" s="82">
        <v>100</v>
      </c>
      <c r="I434" s="82">
        <v>100</v>
      </c>
      <c r="J434" s="82">
        <v>100</v>
      </c>
      <c r="K434" s="82">
        <v>100</v>
      </c>
      <c r="L434" s="82">
        <v>100</v>
      </c>
      <c r="M434" s="82">
        <v>100</v>
      </c>
      <c r="N434" s="82">
        <v>100</v>
      </c>
      <c r="O434" s="82">
        <v>100</v>
      </c>
      <c r="P434" s="82">
        <f t="shared" si="221"/>
        <v>100</v>
      </c>
      <c r="Q434" s="82">
        <f t="shared" si="222"/>
        <v>100</v>
      </c>
      <c r="R434" s="82">
        <f t="shared" si="216"/>
        <v>100</v>
      </c>
      <c r="S434" s="82">
        <f t="shared" si="217"/>
        <v>100</v>
      </c>
      <c r="T434" s="82">
        <f t="shared" si="218"/>
        <v>100</v>
      </c>
      <c r="U434" s="82">
        <f t="shared" si="219"/>
        <v>100</v>
      </c>
      <c r="V434" s="48">
        <f t="shared" si="220"/>
        <v>100</v>
      </c>
      <c r="W434" s="82"/>
      <c r="X434" s="82"/>
      <c r="Y434" s="82"/>
    </row>
    <row r="435" spans="1:60" ht="15.75">
      <c r="A435" s="2"/>
    </row>
    <row r="436" spans="1:60" ht="15.75">
      <c r="A436" s="2"/>
    </row>
    <row r="437" spans="1:60" ht="16.5" thickBot="1">
      <c r="A437" s="297" t="s">
        <v>30</v>
      </c>
      <c r="B437" s="297"/>
      <c r="C437" s="297"/>
      <c r="D437" s="297"/>
      <c r="E437" s="297"/>
      <c r="F437" s="297"/>
      <c r="G437" s="297"/>
      <c r="H437" s="297"/>
      <c r="I437" s="297"/>
      <c r="J437" s="297"/>
      <c r="K437" s="297"/>
      <c r="L437" s="297"/>
      <c r="M437" s="297"/>
      <c r="N437" s="297"/>
    </row>
    <row r="438" spans="1:60" ht="24.75" thickBot="1">
      <c r="A438" s="3" t="s">
        <v>1</v>
      </c>
      <c r="B438" s="26">
        <v>2001</v>
      </c>
      <c r="C438" s="26" t="s">
        <v>31</v>
      </c>
      <c r="D438" s="26" t="s">
        <v>32</v>
      </c>
      <c r="E438" s="26" t="s">
        <v>33</v>
      </c>
      <c r="F438" s="26" t="s">
        <v>34</v>
      </c>
      <c r="G438" s="26" t="s">
        <v>35</v>
      </c>
      <c r="H438" s="26" t="s">
        <v>36</v>
      </c>
      <c r="I438" s="26" t="s">
        <v>37</v>
      </c>
      <c r="J438" s="26" t="s">
        <v>38</v>
      </c>
      <c r="K438" s="26" t="s">
        <v>39</v>
      </c>
      <c r="L438" s="26" t="s">
        <v>40</v>
      </c>
      <c r="M438" s="26" t="s">
        <v>41</v>
      </c>
      <c r="N438" s="26" t="s">
        <v>42</v>
      </c>
      <c r="O438" s="26" t="s">
        <v>43</v>
      </c>
      <c r="P438" s="26" t="s">
        <v>57</v>
      </c>
      <c r="Q438" s="26" t="s">
        <v>76</v>
      </c>
      <c r="R438" s="154" t="s">
        <v>149</v>
      </c>
      <c r="S438" s="154" t="s">
        <v>156</v>
      </c>
      <c r="T438" s="154" t="s">
        <v>197</v>
      </c>
      <c r="U438" s="154" t="s">
        <v>210</v>
      </c>
      <c r="V438" s="154" t="s">
        <v>199</v>
      </c>
      <c r="W438" s="154" t="s">
        <v>236</v>
      </c>
      <c r="X438" s="154" t="s">
        <v>198</v>
      </c>
      <c r="Y438" s="154" t="s">
        <v>237</v>
      </c>
      <c r="AA438" s="154" t="s">
        <v>114</v>
      </c>
      <c r="AB438" s="154" t="s">
        <v>115</v>
      </c>
      <c r="AC438" s="154" t="s">
        <v>116</v>
      </c>
      <c r="AD438" s="154" t="s">
        <v>117</v>
      </c>
      <c r="AE438" s="154" t="s">
        <v>118</v>
      </c>
      <c r="AF438" s="154" t="s">
        <v>119</v>
      </c>
      <c r="AG438" s="154" t="s">
        <v>120</v>
      </c>
      <c r="AH438" s="154" t="s">
        <v>121</v>
      </c>
      <c r="AI438" s="154" t="s">
        <v>88</v>
      </c>
      <c r="AJ438" s="154" t="s">
        <v>122</v>
      </c>
      <c r="AK438" s="154" t="s">
        <v>123</v>
      </c>
      <c r="AL438" s="154" t="s">
        <v>124</v>
      </c>
      <c r="AM438" s="154" t="s">
        <v>125</v>
      </c>
      <c r="AN438" s="154" t="s">
        <v>126</v>
      </c>
      <c r="AO438" s="154" t="s">
        <v>127</v>
      </c>
      <c r="AP438" s="154" t="s">
        <v>128</v>
      </c>
      <c r="AQ438" s="154" t="s">
        <v>129</v>
      </c>
      <c r="AR438" s="154" t="s">
        <v>130</v>
      </c>
      <c r="AS438" s="154" t="s">
        <v>131</v>
      </c>
      <c r="AT438" s="154" t="s">
        <v>132</v>
      </c>
      <c r="AU438" s="154" t="s">
        <v>133</v>
      </c>
      <c r="AV438" s="154" t="s">
        <v>134</v>
      </c>
      <c r="AW438" s="154" t="s">
        <v>135</v>
      </c>
      <c r="AX438" s="154" t="s">
        <v>136</v>
      </c>
      <c r="AY438" s="154" t="s">
        <v>137</v>
      </c>
      <c r="AZ438" s="154" t="s">
        <v>138</v>
      </c>
      <c r="BA438" s="154" t="s">
        <v>139</v>
      </c>
      <c r="BB438" s="154" t="s">
        <v>140</v>
      </c>
      <c r="BC438" s="154" t="s">
        <v>141</v>
      </c>
      <c r="BD438" s="154" t="s">
        <v>142</v>
      </c>
      <c r="BE438" s="154" t="s">
        <v>143</v>
      </c>
      <c r="BF438" s="154" t="s">
        <v>144</v>
      </c>
      <c r="BG438" s="154" t="s">
        <v>145</v>
      </c>
      <c r="BH438" s="154" t="s">
        <v>146</v>
      </c>
    </row>
    <row r="439" spans="1:60" ht="15.75" thickBot="1">
      <c r="A439" s="5" t="s">
        <v>3</v>
      </c>
      <c r="B439" s="49" t="s">
        <v>53</v>
      </c>
      <c r="C439" s="254">
        <v>5.38</v>
      </c>
      <c r="D439" s="257">
        <v>-12.1</v>
      </c>
      <c r="E439" s="257">
        <v>-2.48</v>
      </c>
      <c r="F439" s="257">
        <v>-3.11</v>
      </c>
      <c r="G439" s="256">
        <v>0.48</v>
      </c>
      <c r="H439" s="256">
        <v>-3.1</v>
      </c>
      <c r="I439" s="256">
        <v>-9.99</v>
      </c>
      <c r="J439" s="256">
        <v>3.93</v>
      </c>
      <c r="K439" s="257">
        <v>-0.1</v>
      </c>
      <c r="L439" s="257">
        <v>-3.17</v>
      </c>
      <c r="M439" s="256">
        <v>-9.0299999999999994</v>
      </c>
      <c r="N439" s="256">
        <v>-6.9</v>
      </c>
      <c r="O439" s="256">
        <f t="shared" ref="O439:U439" si="223">(O355-N355)/N355*100</f>
        <v>0.54354464394772206</v>
      </c>
      <c r="P439" s="256">
        <f t="shared" si="223"/>
        <v>-1.1237320051023507</v>
      </c>
      <c r="Q439" s="256">
        <f t="shared" si="223"/>
        <v>-2.9856247696277185</v>
      </c>
      <c r="R439" s="256">
        <f t="shared" si="223"/>
        <v>-5.6990881458966559E-2</v>
      </c>
      <c r="S439" s="256">
        <f t="shared" si="223"/>
        <v>-0.24710131153773046</v>
      </c>
      <c r="T439" s="257">
        <f t="shared" si="223"/>
        <v>-2.6486280487804876</v>
      </c>
      <c r="U439" s="255">
        <f t="shared" si="223"/>
        <v>-35.819142689371695</v>
      </c>
      <c r="V439" s="257">
        <f t="shared" ref="V439:V462" si="224">(T355-B355)/B355*100</f>
        <v>-38.868059987236755</v>
      </c>
      <c r="W439" s="257">
        <f t="shared" ref="W439:W462" si="225">(U355-B355)/B355*100</f>
        <v>-60.764996809189533</v>
      </c>
      <c r="X439" s="257">
        <f t="shared" ref="X439:X462" si="226">(T355-K355)/K355*100</f>
        <v>-23.230653643876785</v>
      </c>
      <c r="Y439" s="257">
        <f t="shared" ref="Y439:Y462" si="227">(U355-K355)/K355*100</f>
        <v>-50.728775356874536</v>
      </c>
      <c r="AA439" s="257"/>
      <c r="AB439" s="257"/>
      <c r="AC439" s="257"/>
      <c r="AD439" s="257"/>
      <c r="AE439" s="257"/>
      <c r="AF439" s="257"/>
      <c r="AG439" s="257"/>
      <c r="AH439" s="257"/>
      <c r="AI439" s="257"/>
      <c r="AJ439" s="257"/>
      <c r="AK439" s="257"/>
      <c r="AL439" s="257"/>
      <c r="AM439" s="257"/>
      <c r="AN439" s="257"/>
      <c r="AO439" s="257"/>
      <c r="AP439" s="257"/>
      <c r="AQ439" s="257"/>
      <c r="AR439" s="257"/>
      <c r="AS439" s="257"/>
      <c r="AT439" s="257"/>
      <c r="AU439" s="257"/>
      <c r="AV439" s="257"/>
      <c r="AW439" s="257"/>
      <c r="AX439" s="257"/>
      <c r="AY439" s="257"/>
      <c r="AZ439" s="257"/>
      <c r="BA439" s="257"/>
      <c r="BB439" s="257"/>
      <c r="BC439" s="257"/>
      <c r="BD439" s="257"/>
      <c r="BE439" s="257"/>
      <c r="BF439" s="257"/>
      <c r="BG439" s="257"/>
      <c r="BH439" s="257"/>
    </row>
    <row r="440" spans="1:60" ht="15.75" thickBot="1">
      <c r="A440" s="5" t="s">
        <v>4</v>
      </c>
      <c r="B440" s="49" t="s">
        <v>53</v>
      </c>
      <c r="C440" s="256">
        <v>8.09</v>
      </c>
      <c r="D440" s="257">
        <v>-16.62</v>
      </c>
      <c r="E440" s="257">
        <v>0.54</v>
      </c>
      <c r="F440" s="257">
        <v>-5.89</v>
      </c>
      <c r="G440" s="256">
        <v>6.45</v>
      </c>
      <c r="H440" s="256">
        <v>-11.76</v>
      </c>
      <c r="I440" s="256">
        <v>-18.59</v>
      </c>
      <c r="J440" s="254">
        <v>24.57</v>
      </c>
      <c r="K440" s="257">
        <v>-0.8</v>
      </c>
      <c r="L440" s="257">
        <v>-20.079999999999998</v>
      </c>
      <c r="M440" s="256">
        <v>1.01</v>
      </c>
      <c r="N440" s="256">
        <v>11.44</v>
      </c>
      <c r="O440" s="256">
        <v>-8.26</v>
      </c>
      <c r="P440" s="256">
        <f t="shared" ref="P440:U462" si="228">(P356-O356)/O356*100</f>
        <v>-0.72992700729927007</v>
      </c>
      <c r="Q440" s="256">
        <f t="shared" si="228"/>
        <v>-5.3921568627450984</v>
      </c>
      <c r="R440" s="256">
        <f t="shared" si="228"/>
        <v>-9.8445595854922274</v>
      </c>
      <c r="S440" s="256">
        <f t="shared" si="228"/>
        <v>12.35632183908046</v>
      </c>
      <c r="T440" s="257">
        <f t="shared" si="228"/>
        <v>12.020460358056265</v>
      </c>
      <c r="U440" s="255">
        <f t="shared" si="228"/>
        <v>-36.529680365296798</v>
      </c>
      <c r="V440" s="257">
        <f t="shared" si="224"/>
        <v>-29.126213592233007</v>
      </c>
      <c r="W440" s="257">
        <f t="shared" si="225"/>
        <v>-55.016181229773466</v>
      </c>
      <c r="X440" s="257">
        <f t="shared" si="226"/>
        <v>-12.048192771084338</v>
      </c>
      <c r="Y440" s="257">
        <f t="shared" si="227"/>
        <v>-44.176706827309239</v>
      </c>
      <c r="AA440" s="257"/>
      <c r="AB440" s="257"/>
      <c r="AC440" s="257"/>
      <c r="AD440" s="257"/>
      <c r="AE440" s="257"/>
      <c r="AF440" s="257"/>
      <c r="AG440" s="257"/>
      <c r="AH440" s="257"/>
      <c r="AI440" s="257"/>
      <c r="AJ440" s="257"/>
      <c r="AK440" s="257"/>
      <c r="AL440" s="257"/>
      <c r="AM440" s="257"/>
      <c r="AN440" s="257"/>
      <c r="AO440" s="257"/>
      <c r="AP440" s="257"/>
      <c r="AQ440" s="257"/>
      <c r="AR440" s="257"/>
      <c r="AS440" s="257"/>
      <c r="AT440" s="257"/>
      <c r="AU440" s="257"/>
      <c r="AV440" s="257"/>
      <c r="AW440" s="257"/>
      <c r="AX440" s="257"/>
      <c r="AY440" s="257"/>
      <c r="AZ440" s="257"/>
      <c r="BA440" s="257"/>
      <c r="BB440" s="257"/>
      <c r="BC440" s="257"/>
      <c r="BD440" s="257"/>
      <c r="BE440" s="257"/>
      <c r="BF440" s="257"/>
      <c r="BG440" s="257"/>
      <c r="BH440" s="257"/>
    </row>
    <row r="441" spans="1:60" ht="15.75" thickBot="1">
      <c r="A441" s="5" t="s">
        <v>5</v>
      </c>
      <c r="B441" s="49" t="s">
        <v>53</v>
      </c>
      <c r="C441" s="256">
        <v>0.19</v>
      </c>
      <c r="D441" s="257">
        <v>-7.53</v>
      </c>
      <c r="E441" s="257">
        <v>-6.41</v>
      </c>
      <c r="F441" s="257">
        <v>-9.32</v>
      </c>
      <c r="G441" s="256">
        <v>-1.93</v>
      </c>
      <c r="H441" s="254">
        <v>3.53</v>
      </c>
      <c r="I441" s="256">
        <v>-5.93</v>
      </c>
      <c r="J441" s="256">
        <v>-4.1399999999999997</v>
      </c>
      <c r="K441" s="257">
        <v>-1.45</v>
      </c>
      <c r="L441" s="257">
        <v>-5.52</v>
      </c>
      <c r="M441" s="256">
        <v>-3.46</v>
      </c>
      <c r="N441" s="256">
        <v>-4.32</v>
      </c>
      <c r="O441" s="256">
        <v>-2.57</v>
      </c>
      <c r="P441" s="256">
        <f t="shared" si="228"/>
        <v>-1.2064255272647797</v>
      </c>
      <c r="Q441" s="256">
        <f t="shared" si="228"/>
        <v>0.51324027166338515</v>
      </c>
      <c r="R441" s="256">
        <f t="shared" si="228"/>
        <v>-0.96621547265324081</v>
      </c>
      <c r="S441" s="256">
        <f t="shared" si="228"/>
        <v>-0.82451773490976976</v>
      </c>
      <c r="T441" s="257">
        <f t="shared" si="228"/>
        <v>-0.50420168067226889</v>
      </c>
      <c r="U441" s="255">
        <f t="shared" si="228"/>
        <v>-41.576576576576578</v>
      </c>
      <c r="V441" s="257">
        <f t="shared" si="224"/>
        <v>-41.464186365374225</v>
      </c>
      <c r="W441" s="257">
        <f t="shared" si="225"/>
        <v>-65.801373745896569</v>
      </c>
      <c r="X441" s="257">
        <f t="shared" si="226"/>
        <v>-17.48132178567446</v>
      </c>
      <c r="Y441" s="257">
        <f t="shared" si="227"/>
        <v>-51.789763223432331</v>
      </c>
      <c r="AA441" s="257"/>
      <c r="AB441" s="257"/>
      <c r="AC441" s="257"/>
      <c r="AD441" s="257"/>
      <c r="AE441" s="257"/>
      <c r="AF441" s="257"/>
      <c r="AG441" s="257"/>
      <c r="AH441" s="257"/>
      <c r="AI441" s="257"/>
      <c r="AJ441" s="257"/>
      <c r="AK441" s="257"/>
      <c r="AL441" s="257"/>
      <c r="AM441" s="257"/>
      <c r="AN441" s="257"/>
      <c r="AO441" s="257"/>
      <c r="AP441" s="257"/>
      <c r="AQ441" s="257"/>
      <c r="AR441" s="257"/>
      <c r="AS441" s="257"/>
      <c r="AT441" s="257"/>
      <c r="AU441" s="257"/>
      <c r="AV441" s="257"/>
      <c r="AW441" s="257"/>
      <c r="AX441" s="257"/>
      <c r="AY441" s="257"/>
      <c r="AZ441" s="257"/>
      <c r="BA441" s="257"/>
      <c r="BB441" s="257"/>
      <c r="BC441" s="257"/>
      <c r="BD441" s="257"/>
      <c r="BE441" s="257"/>
      <c r="BF441" s="257"/>
      <c r="BG441" s="257"/>
      <c r="BH441" s="257"/>
    </row>
    <row r="442" spans="1:60" ht="15.75" thickBot="1">
      <c r="A442" s="5" t="s">
        <v>6</v>
      </c>
      <c r="B442" s="49" t="s">
        <v>53</v>
      </c>
      <c r="C442" s="256">
        <v>-7.02</v>
      </c>
      <c r="D442" s="257">
        <v>-12.22</v>
      </c>
      <c r="E442" s="257">
        <v>-4.2699999999999996</v>
      </c>
      <c r="F442" s="257">
        <v>2.5099999999999998</v>
      </c>
      <c r="G442" s="256">
        <v>-3.51</v>
      </c>
      <c r="H442" s="256">
        <v>-6.37</v>
      </c>
      <c r="I442" s="256">
        <v>-3.48</v>
      </c>
      <c r="J442" s="256">
        <v>-8.27</v>
      </c>
      <c r="K442" s="257">
        <v>-3.14</v>
      </c>
      <c r="L442" s="257">
        <v>9.6999999999999993</v>
      </c>
      <c r="M442" s="254">
        <v>9.91</v>
      </c>
      <c r="N442" s="256">
        <v>-3.11</v>
      </c>
      <c r="O442" s="256">
        <v>-5.19</v>
      </c>
      <c r="P442" s="256">
        <f t="shared" si="228"/>
        <v>1.6401715871814282</v>
      </c>
      <c r="Q442" s="256">
        <f t="shared" si="228"/>
        <v>4.5680238331678256</v>
      </c>
      <c r="R442" s="256">
        <f t="shared" si="228"/>
        <v>-1.6144349477682813</v>
      </c>
      <c r="S442" s="256">
        <f t="shared" si="228"/>
        <v>-0.31370656370656369</v>
      </c>
      <c r="T442" s="257">
        <f t="shared" si="228"/>
        <v>-1.5734688937303316</v>
      </c>
      <c r="U442" s="255">
        <f t="shared" si="228"/>
        <v>-30.791933103787507</v>
      </c>
      <c r="V442" s="257">
        <f t="shared" si="224"/>
        <v>-29.483177245924384</v>
      </c>
      <c r="W442" s="257">
        <f t="shared" si="225"/>
        <v>-51.19667013527576</v>
      </c>
      <c r="X442" s="257">
        <f t="shared" si="226"/>
        <v>13.638904415874789</v>
      </c>
      <c r="Y442" s="257">
        <f t="shared" si="227"/>
        <v>-21.3527110117384</v>
      </c>
      <c r="AA442" s="257"/>
      <c r="AB442" s="257"/>
      <c r="AC442" s="257"/>
      <c r="AD442" s="257"/>
      <c r="AE442" s="257"/>
      <c r="AF442" s="257"/>
      <c r="AG442" s="257"/>
      <c r="AH442" s="257"/>
      <c r="AI442" s="257"/>
      <c r="AJ442" s="257"/>
      <c r="AK442" s="257"/>
      <c r="AL442" s="257"/>
      <c r="AM442" s="257"/>
      <c r="AN442" s="257"/>
      <c r="AO442" s="257"/>
      <c r="AP442" s="257"/>
      <c r="AQ442" s="257"/>
      <c r="AR442" s="257"/>
      <c r="AS442" s="257"/>
      <c r="AT442" s="257"/>
      <c r="AU442" s="257"/>
      <c r="AV442" s="257"/>
      <c r="AW442" s="257"/>
      <c r="AX442" s="257"/>
      <c r="AY442" s="257"/>
      <c r="AZ442" s="257"/>
      <c r="BA442" s="257"/>
      <c r="BB442" s="257"/>
      <c r="BC442" s="257"/>
      <c r="BD442" s="257"/>
      <c r="BE442" s="257"/>
      <c r="BF442" s="257"/>
      <c r="BG442" s="257"/>
      <c r="BH442" s="257"/>
    </row>
    <row r="443" spans="1:60" ht="15.75" thickBot="1">
      <c r="A443" s="5" t="s">
        <v>7</v>
      </c>
      <c r="B443" s="49" t="s">
        <v>53</v>
      </c>
      <c r="C443" s="256">
        <v>-4.28</v>
      </c>
      <c r="D443" s="257">
        <v>-7.84</v>
      </c>
      <c r="E443" s="257">
        <v>-2.33</v>
      </c>
      <c r="F443" s="257">
        <v>-3.65</v>
      </c>
      <c r="G443" s="254">
        <v>4.9800000000000004</v>
      </c>
      <c r="H443" s="256">
        <v>-4.83</v>
      </c>
      <c r="I443" s="257">
        <v>-9.31</v>
      </c>
      <c r="J443" s="256">
        <v>-5.6</v>
      </c>
      <c r="K443" s="257">
        <v>0.82</v>
      </c>
      <c r="L443" s="257">
        <v>-1.57</v>
      </c>
      <c r="M443" s="256">
        <v>-7.08</v>
      </c>
      <c r="N443" s="256">
        <v>-5.07</v>
      </c>
      <c r="O443" s="256">
        <v>2.8</v>
      </c>
      <c r="P443" s="256">
        <f t="shared" si="228"/>
        <v>-1.8245182451824518</v>
      </c>
      <c r="Q443" s="256">
        <f t="shared" si="228"/>
        <v>-7.3084151179787019E-2</v>
      </c>
      <c r="R443" s="256">
        <f t="shared" si="228"/>
        <v>-0.8254100929892384</v>
      </c>
      <c r="S443" s="256">
        <f t="shared" si="228"/>
        <v>1.7383059418457649</v>
      </c>
      <c r="T443" s="257">
        <f t="shared" si="228"/>
        <v>-2.5473749611680647</v>
      </c>
      <c r="U443" s="255">
        <f t="shared" si="228"/>
        <v>-31.362235681649135</v>
      </c>
      <c r="V443" s="257">
        <f t="shared" si="224"/>
        <v>-38.35925986572785</v>
      </c>
      <c r="W443" s="257">
        <f t="shared" si="225"/>
        <v>-57.691174062551177</v>
      </c>
      <c r="X443" s="257">
        <f t="shared" si="226"/>
        <v>-13.897529734675206</v>
      </c>
      <c r="Y443" s="257">
        <f t="shared" si="227"/>
        <v>-40.901189387008237</v>
      </c>
      <c r="AA443" s="257"/>
      <c r="AB443" s="257"/>
      <c r="AC443" s="257"/>
      <c r="AD443" s="257"/>
      <c r="AE443" s="257"/>
      <c r="AF443" s="257"/>
      <c r="AG443" s="257"/>
      <c r="AH443" s="257"/>
      <c r="AI443" s="257"/>
      <c r="AJ443" s="257"/>
      <c r="AK443" s="257"/>
      <c r="AL443" s="257"/>
      <c r="AM443" s="257"/>
      <c r="AN443" s="257"/>
      <c r="AO443" s="257"/>
      <c r="AP443" s="257"/>
      <c r="AQ443" s="257"/>
      <c r="AR443" s="257"/>
      <c r="AS443" s="257"/>
      <c r="AT443" s="257"/>
      <c r="AU443" s="257"/>
      <c r="AV443" s="257"/>
      <c r="AW443" s="257"/>
      <c r="AX443" s="257"/>
      <c r="AY443" s="257"/>
      <c r="AZ443" s="257"/>
      <c r="BA443" s="257"/>
      <c r="BB443" s="257"/>
      <c r="BC443" s="257"/>
      <c r="BD443" s="257"/>
      <c r="BE443" s="257"/>
      <c r="BF443" s="257"/>
      <c r="BG443" s="257"/>
      <c r="BH443" s="257"/>
    </row>
    <row r="444" spans="1:60" ht="15.75" thickBot="1">
      <c r="A444" s="5" t="s">
        <v>8</v>
      </c>
      <c r="B444" s="49" t="s">
        <v>53</v>
      </c>
      <c r="C444" s="256">
        <v>-2.13</v>
      </c>
      <c r="D444" s="257">
        <v>-6.17</v>
      </c>
      <c r="E444" s="257">
        <v>-5.08</v>
      </c>
      <c r="F444" s="257">
        <v>-5.52</v>
      </c>
      <c r="G444" s="256">
        <v>-0.5</v>
      </c>
      <c r="H444" s="257">
        <v>1.64</v>
      </c>
      <c r="I444" s="256">
        <v>-4.13</v>
      </c>
      <c r="J444" s="256">
        <v>-6.86</v>
      </c>
      <c r="K444" s="257">
        <v>-14.61</v>
      </c>
      <c r="L444" s="257">
        <v>-8.57</v>
      </c>
      <c r="M444" s="256">
        <v>-0.38</v>
      </c>
      <c r="N444" s="256">
        <v>-1.9</v>
      </c>
      <c r="O444" s="256">
        <v>-4.49</v>
      </c>
      <c r="P444" s="256">
        <f t="shared" si="228"/>
        <v>7.8239051094890515</v>
      </c>
      <c r="Q444" s="257">
        <f t="shared" si="228"/>
        <v>-2.0520414639306113</v>
      </c>
      <c r="R444" s="257">
        <f t="shared" si="228"/>
        <v>0.97192224622030232</v>
      </c>
      <c r="S444" s="254">
        <f t="shared" si="228"/>
        <v>-2.9518716577540105</v>
      </c>
      <c r="T444" s="257">
        <f t="shared" si="228"/>
        <v>-2.975534494159136</v>
      </c>
      <c r="U444" s="255">
        <f t="shared" si="228"/>
        <v>-31.190368014538844</v>
      </c>
      <c r="V444" s="257">
        <f t="shared" si="224"/>
        <v>-45.56695931742302</v>
      </c>
      <c r="W444" s="257">
        <f t="shared" si="225"/>
        <v>-62.544825027822426</v>
      </c>
      <c r="X444" s="257">
        <f t="shared" si="226"/>
        <v>-14.307961845435081</v>
      </c>
      <c r="Y444" s="257">
        <f t="shared" si="227"/>
        <v>-41.035623905002922</v>
      </c>
      <c r="AA444" s="257"/>
      <c r="AB444" s="257"/>
      <c r="AC444" s="257"/>
      <c r="AD444" s="257"/>
      <c r="AE444" s="257"/>
      <c r="AF444" s="257"/>
      <c r="AG444" s="257"/>
      <c r="AH444" s="257"/>
      <c r="AI444" s="257"/>
      <c r="AJ444" s="257"/>
      <c r="AK444" s="257"/>
      <c r="AL444" s="257"/>
      <c r="AM444" s="257"/>
      <c r="AN444" s="257"/>
      <c r="AO444" s="257"/>
      <c r="AP444" s="257"/>
      <c r="AQ444" s="257"/>
      <c r="AR444" s="257"/>
      <c r="AS444" s="257"/>
      <c r="AT444" s="257"/>
      <c r="AU444" s="257"/>
      <c r="AV444" s="257"/>
      <c r="AW444" s="257"/>
      <c r="AX444" s="257"/>
      <c r="AY444" s="257"/>
      <c r="AZ444" s="257"/>
      <c r="BA444" s="257"/>
      <c r="BB444" s="257"/>
      <c r="BC444" s="257"/>
      <c r="BD444" s="257"/>
      <c r="BE444" s="257"/>
      <c r="BF444" s="257"/>
      <c r="BG444" s="257"/>
      <c r="BH444" s="257"/>
    </row>
    <row r="445" spans="1:60" ht="15.75" thickBot="1">
      <c r="A445" s="5" t="s">
        <v>9</v>
      </c>
      <c r="B445" s="49" t="s">
        <v>53</v>
      </c>
      <c r="C445" s="256">
        <v>1.65</v>
      </c>
      <c r="D445" s="257">
        <v>-7.45</v>
      </c>
      <c r="E445" s="257">
        <v>-3.42</v>
      </c>
      <c r="F445" s="257">
        <v>2.95</v>
      </c>
      <c r="G445" s="256">
        <v>1.43</v>
      </c>
      <c r="H445" s="256">
        <v>-2.0099999999999998</v>
      </c>
      <c r="I445" s="256">
        <v>-6.54</v>
      </c>
      <c r="J445" s="256">
        <v>2.78</v>
      </c>
      <c r="K445" s="257">
        <v>-0.27</v>
      </c>
      <c r="L445" s="257">
        <v>-4.6500000000000004</v>
      </c>
      <c r="M445" s="256">
        <v>-4.45</v>
      </c>
      <c r="N445" s="256">
        <v>-1.64</v>
      </c>
      <c r="O445" s="256">
        <v>-3.95</v>
      </c>
      <c r="P445" s="256">
        <f t="shared" si="228"/>
        <v>-3.7604587759706681E-2</v>
      </c>
      <c r="Q445" s="256">
        <f t="shared" si="228"/>
        <v>-2.4264083513589765</v>
      </c>
      <c r="R445" s="254">
        <f t="shared" si="228"/>
        <v>6.8144578313253019</v>
      </c>
      <c r="S445" s="257">
        <f t="shared" si="228"/>
        <v>-5.9285327558202487</v>
      </c>
      <c r="T445" s="257">
        <f t="shared" si="228"/>
        <v>-3.5875299760191846</v>
      </c>
      <c r="U445" s="255">
        <f t="shared" si="228"/>
        <v>-31.549099592080388</v>
      </c>
      <c r="V445" s="257">
        <f t="shared" si="224"/>
        <v>-27.576019599365903</v>
      </c>
      <c r="W445" s="257">
        <f t="shared" si="225"/>
        <v>-50.425133304510737</v>
      </c>
      <c r="X445" s="257">
        <f t="shared" si="226"/>
        <v>-18.681229773462782</v>
      </c>
      <c r="Y445" s="257">
        <f t="shared" si="227"/>
        <v>-44.336569579288025</v>
      </c>
      <c r="AA445" s="257"/>
      <c r="AB445" s="257"/>
      <c r="AC445" s="257"/>
      <c r="AD445" s="257"/>
      <c r="AE445" s="257"/>
      <c r="AF445" s="257"/>
      <c r="AG445" s="257"/>
      <c r="AH445" s="257"/>
      <c r="AI445" s="257"/>
      <c r="AJ445" s="257"/>
      <c r="AK445" s="257"/>
      <c r="AL445" s="257"/>
      <c r="AM445" s="257"/>
      <c r="AN445" s="257"/>
      <c r="AO445" s="257"/>
      <c r="AP445" s="257"/>
      <c r="AQ445" s="257"/>
      <c r="AR445" s="257"/>
      <c r="AS445" s="257"/>
      <c r="AT445" s="257"/>
      <c r="AU445" s="257"/>
      <c r="AV445" s="257"/>
      <c r="AW445" s="257"/>
      <c r="AX445" s="257"/>
      <c r="AY445" s="257"/>
      <c r="AZ445" s="257"/>
      <c r="BA445" s="257"/>
      <c r="BB445" s="257"/>
      <c r="BC445" s="257"/>
      <c r="BD445" s="257"/>
      <c r="BE445" s="257"/>
      <c r="BF445" s="257"/>
      <c r="BG445" s="257"/>
      <c r="BH445" s="257"/>
    </row>
    <row r="446" spans="1:60" ht="15.75" thickBot="1">
      <c r="A446" s="5" t="s">
        <v>10</v>
      </c>
      <c r="B446" s="49" t="s">
        <v>53</v>
      </c>
      <c r="C446" s="256">
        <v>-0.77</v>
      </c>
      <c r="D446" s="257">
        <v>-3.71</v>
      </c>
      <c r="E446" s="257">
        <v>-2.13</v>
      </c>
      <c r="F446" s="257">
        <v>-6.85</v>
      </c>
      <c r="G446" s="256">
        <v>-0.26</v>
      </c>
      <c r="H446" s="256">
        <v>-4.2699999999999996</v>
      </c>
      <c r="I446" s="256">
        <v>-6.5</v>
      </c>
      <c r="J446" s="256">
        <v>-5.75</v>
      </c>
      <c r="K446" s="257">
        <v>-0.12</v>
      </c>
      <c r="L446" s="257">
        <v>-0.04</v>
      </c>
      <c r="M446" s="257">
        <v>-11.02</v>
      </c>
      <c r="N446" s="254">
        <v>0.04</v>
      </c>
      <c r="O446" s="256">
        <v>-4.05</v>
      </c>
      <c r="P446" s="256">
        <f t="shared" si="228"/>
        <v>-0.48943735620163142</v>
      </c>
      <c r="Q446" s="256">
        <f t="shared" si="228"/>
        <v>-0.81553724567008568</v>
      </c>
      <c r="R446" s="256">
        <f t="shared" si="228"/>
        <v>-0.39840637450199201</v>
      </c>
      <c r="S446" s="256">
        <f t="shared" si="228"/>
        <v>-4.6723404255319148</v>
      </c>
      <c r="T446" s="257">
        <f t="shared" si="228"/>
        <v>-4.4638871529327738E-2</v>
      </c>
      <c r="U446" s="255">
        <f t="shared" si="228"/>
        <v>-32.583065380493032</v>
      </c>
      <c r="V446" s="257">
        <f t="shared" si="224"/>
        <v>-41.466474970592081</v>
      </c>
      <c r="W446" s="257">
        <f t="shared" si="225"/>
        <v>-60.538491700431315</v>
      </c>
      <c r="X446" s="257">
        <f t="shared" si="226"/>
        <v>-20.031427449019677</v>
      </c>
      <c r="Y446" s="257">
        <f t="shared" si="227"/>
        <v>-46.087639727152599</v>
      </c>
      <c r="AA446" s="257"/>
      <c r="AB446" s="257"/>
      <c r="AC446" s="257"/>
      <c r="AD446" s="257"/>
      <c r="AE446" s="257"/>
      <c r="AF446" s="257"/>
      <c r="AG446" s="257"/>
      <c r="AH446" s="257"/>
      <c r="AI446" s="257"/>
      <c r="AJ446" s="257"/>
      <c r="AK446" s="257"/>
      <c r="AL446" s="257"/>
      <c r="AM446" s="257"/>
      <c r="AN446" s="257"/>
      <c r="AO446" s="257"/>
      <c r="AP446" s="257"/>
      <c r="AQ446" s="257"/>
      <c r="AR446" s="257"/>
      <c r="AS446" s="257"/>
      <c r="AT446" s="257"/>
      <c r="AU446" s="257"/>
      <c r="AV446" s="257"/>
      <c r="AW446" s="257"/>
      <c r="AX446" s="257"/>
      <c r="AY446" s="257"/>
      <c r="AZ446" s="257"/>
      <c r="BA446" s="257"/>
      <c r="BB446" s="257"/>
      <c r="BC446" s="257"/>
      <c r="BD446" s="257"/>
      <c r="BE446" s="257"/>
      <c r="BF446" s="257"/>
      <c r="BG446" s="257"/>
      <c r="BH446" s="257"/>
    </row>
    <row r="447" spans="1:60" ht="15.75" thickBot="1">
      <c r="A447" s="14" t="s">
        <v>11</v>
      </c>
      <c r="B447" s="47" t="s">
        <v>54</v>
      </c>
      <c r="C447" s="258">
        <v>-0.21</v>
      </c>
      <c r="D447" s="261">
        <v>-7.55</v>
      </c>
      <c r="E447" s="261">
        <v>-4.1100000000000003</v>
      </c>
      <c r="F447" s="261">
        <v>-5.81</v>
      </c>
      <c r="G447" s="260">
        <v>0.09</v>
      </c>
      <c r="H447" s="258">
        <v>-1.1100000000000001</v>
      </c>
      <c r="I447" s="258">
        <v>-7.05</v>
      </c>
      <c r="J447" s="258">
        <v>-3.25</v>
      </c>
      <c r="K447" s="261">
        <v>-1.1599999999999999</v>
      </c>
      <c r="L447" s="261">
        <v>-3.25</v>
      </c>
      <c r="M447" s="261">
        <v>-5.88</v>
      </c>
      <c r="N447" s="258">
        <v>-3.55</v>
      </c>
      <c r="O447" s="258">
        <v>-1.96</v>
      </c>
      <c r="P447" s="258">
        <f t="shared" si="228"/>
        <v>-0.64704470926977531</v>
      </c>
      <c r="Q447" s="258">
        <f t="shared" si="228"/>
        <v>-0.52728604664267709</v>
      </c>
      <c r="R447" s="258">
        <f t="shared" si="228"/>
        <v>-4.3701341793049867E-2</v>
      </c>
      <c r="S447" s="258">
        <f t="shared" si="228"/>
        <v>-1.5731264978301702</v>
      </c>
      <c r="T447" s="261">
        <f t="shared" si="228"/>
        <v>-1.37452804580115</v>
      </c>
      <c r="U447" s="259">
        <f t="shared" si="228"/>
        <v>-35.951392016547402</v>
      </c>
      <c r="V447" s="261">
        <f t="shared" si="224"/>
        <v>-39.464410134200399</v>
      </c>
      <c r="W447" s="261">
        <f t="shared" si="225"/>
        <v>-61.227797356383348</v>
      </c>
      <c r="X447" s="261">
        <f t="shared" si="226"/>
        <v>-17.428463207189836</v>
      </c>
      <c r="Y447" s="261">
        <f t="shared" si="227"/>
        <v>-47.114080093660689</v>
      </c>
      <c r="AA447" s="261"/>
      <c r="AB447" s="261"/>
      <c r="AC447" s="261"/>
      <c r="AD447" s="261"/>
      <c r="AE447" s="261"/>
      <c r="AF447" s="261"/>
      <c r="AG447" s="261"/>
      <c r="AH447" s="261"/>
      <c r="AI447" s="261"/>
      <c r="AJ447" s="261"/>
      <c r="AK447" s="261"/>
      <c r="AL447" s="261"/>
      <c r="AM447" s="261"/>
      <c r="AN447" s="261"/>
      <c r="AO447" s="261"/>
      <c r="AP447" s="261"/>
      <c r="AQ447" s="261"/>
      <c r="AR447" s="261"/>
      <c r="AS447" s="261"/>
      <c r="AT447" s="261"/>
      <c r="AU447" s="261"/>
      <c r="AV447" s="261"/>
      <c r="AW447" s="261"/>
      <c r="AX447" s="261"/>
      <c r="AY447" s="261"/>
      <c r="AZ447" s="261"/>
      <c r="BA447" s="261"/>
      <c r="BB447" s="261"/>
      <c r="BC447" s="261"/>
      <c r="BD447" s="261"/>
      <c r="BE447" s="261"/>
      <c r="BF447" s="261"/>
      <c r="BG447" s="261"/>
      <c r="BH447" s="261"/>
    </row>
    <row r="448" spans="1:60" ht="15.75" thickBot="1">
      <c r="A448" s="5" t="s">
        <v>12</v>
      </c>
      <c r="B448" s="49" t="s">
        <v>53</v>
      </c>
      <c r="C448" s="256">
        <v>-1</v>
      </c>
      <c r="D448" s="257">
        <v>2.92</v>
      </c>
      <c r="E448" s="257">
        <v>-8.44</v>
      </c>
      <c r="F448" s="257">
        <v>-0.33</v>
      </c>
      <c r="G448" s="256">
        <v>-0.28999999999999998</v>
      </c>
      <c r="H448" s="256">
        <v>-4.28</v>
      </c>
      <c r="I448" s="256">
        <v>-5.91</v>
      </c>
      <c r="J448" s="256">
        <v>-2.2400000000000002</v>
      </c>
      <c r="K448" s="257">
        <v>3.86</v>
      </c>
      <c r="L448" s="256">
        <v>-1.61</v>
      </c>
      <c r="M448" s="257">
        <v>-7.4</v>
      </c>
      <c r="N448" s="256">
        <v>-5.95</v>
      </c>
      <c r="O448" s="256">
        <v>1.79</v>
      </c>
      <c r="P448" s="256">
        <f t="shared" si="228"/>
        <v>-4.9612262482427099</v>
      </c>
      <c r="Q448" s="254">
        <f t="shared" si="228"/>
        <v>5.0818342319988545</v>
      </c>
      <c r="R448" s="257">
        <f t="shared" si="228"/>
        <v>-2.8698574153119609</v>
      </c>
      <c r="S448" s="257">
        <f t="shared" si="228"/>
        <v>-1.8934081346423561</v>
      </c>
      <c r="T448" s="257">
        <f t="shared" si="228"/>
        <v>-2.8925422921134145</v>
      </c>
      <c r="U448" s="255">
        <f t="shared" si="228"/>
        <v>-35.288055746393169</v>
      </c>
      <c r="V448" s="257">
        <f t="shared" si="224"/>
        <v>-31.665604775158446</v>
      </c>
      <c r="W448" s="257">
        <f t="shared" si="225"/>
        <v>-55.77948425606116</v>
      </c>
      <c r="X448" s="257">
        <f t="shared" si="226"/>
        <v>-19.403575383641829</v>
      </c>
      <c r="Y448" s="257">
        <f t="shared" si="227"/>
        <v>-47.844486631862047</v>
      </c>
      <c r="AA448" s="257"/>
      <c r="AB448" s="257"/>
      <c r="AC448" s="257"/>
      <c r="AD448" s="257"/>
      <c r="AE448" s="257"/>
      <c r="AF448" s="257"/>
      <c r="AG448" s="257"/>
      <c r="AH448" s="257"/>
      <c r="AI448" s="257"/>
      <c r="AJ448" s="257"/>
      <c r="AK448" s="257"/>
      <c r="AL448" s="257"/>
      <c r="AM448" s="257"/>
      <c r="AN448" s="257"/>
      <c r="AO448" s="257"/>
      <c r="AP448" s="257"/>
      <c r="AQ448" s="257"/>
      <c r="AR448" s="257"/>
      <c r="AS448" s="257"/>
      <c r="AT448" s="257"/>
      <c r="AU448" s="257"/>
      <c r="AV448" s="257"/>
      <c r="AW448" s="257"/>
      <c r="AX448" s="257"/>
      <c r="AY448" s="257"/>
      <c r="AZ448" s="257"/>
      <c r="BA448" s="257"/>
      <c r="BB448" s="257"/>
      <c r="BC448" s="257"/>
      <c r="BD448" s="257"/>
      <c r="BE448" s="257"/>
      <c r="BF448" s="257"/>
      <c r="BG448" s="257"/>
      <c r="BH448" s="257"/>
    </row>
    <row r="449" spans="1:60" ht="15.75" thickBot="1">
      <c r="A449" s="5" t="s">
        <v>13</v>
      </c>
      <c r="B449" s="49" t="s">
        <v>53</v>
      </c>
      <c r="C449" s="256">
        <v>-1.59</v>
      </c>
      <c r="D449" s="256">
        <v>-7.74</v>
      </c>
      <c r="E449" s="256">
        <v>-4.57</v>
      </c>
      <c r="F449" s="256">
        <v>-7.42</v>
      </c>
      <c r="G449" s="254">
        <v>4.8600000000000003</v>
      </c>
      <c r="H449" s="256">
        <v>-0.26</v>
      </c>
      <c r="I449" s="256">
        <v>-7.53</v>
      </c>
      <c r="J449" s="256">
        <v>-4.67</v>
      </c>
      <c r="K449" s="256">
        <v>-8.9600000000000009</v>
      </c>
      <c r="L449" s="256">
        <v>0.12</v>
      </c>
      <c r="M449" s="257">
        <v>-16.350000000000001</v>
      </c>
      <c r="N449" s="256">
        <v>1.03</v>
      </c>
      <c r="O449" s="256">
        <v>-4.38</v>
      </c>
      <c r="P449" s="256">
        <f t="shared" si="228"/>
        <v>0.66747572815533973</v>
      </c>
      <c r="Q449" s="256">
        <f t="shared" si="228"/>
        <v>0.57263411693791433</v>
      </c>
      <c r="R449" s="256">
        <f t="shared" si="228"/>
        <v>-2.3673958645489961</v>
      </c>
      <c r="S449" s="256">
        <f t="shared" si="228"/>
        <v>4.3585021485573971</v>
      </c>
      <c r="T449" s="257">
        <f t="shared" si="228"/>
        <v>-5.2352941176470589</v>
      </c>
      <c r="U449" s="255">
        <f t="shared" si="228"/>
        <v>-29.608938547486037</v>
      </c>
      <c r="V449" s="257">
        <f t="shared" si="224"/>
        <v>-46.743801652892564</v>
      </c>
      <c r="W449" s="257">
        <f t="shared" si="225"/>
        <v>-62.512396694214878</v>
      </c>
      <c r="X449" s="257">
        <f t="shared" si="226"/>
        <v>-20.913107511045656</v>
      </c>
      <c r="Y449" s="257">
        <f t="shared" si="227"/>
        <v>-44.329896907216494</v>
      </c>
      <c r="AA449" s="257"/>
      <c r="AB449" s="257"/>
      <c r="AC449" s="257"/>
      <c r="AD449" s="257"/>
      <c r="AE449" s="257"/>
      <c r="AF449" s="257"/>
      <c r="AG449" s="257"/>
      <c r="AH449" s="257"/>
      <c r="AI449" s="257"/>
      <c r="AJ449" s="257"/>
      <c r="AK449" s="257"/>
      <c r="AL449" s="257"/>
      <c r="AM449" s="257"/>
      <c r="AN449" s="257"/>
      <c r="AO449" s="257"/>
      <c r="AP449" s="257"/>
      <c r="AQ449" s="257"/>
      <c r="AR449" s="257"/>
      <c r="AS449" s="257"/>
      <c r="AT449" s="257"/>
      <c r="AU449" s="257"/>
      <c r="AV449" s="257"/>
      <c r="AW449" s="257"/>
      <c r="AX449" s="257"/>
      <c r="AY449" s="257"/>
      <c r="AZ449" s="257"/>
      <c r="BA449" s="257"/>
      <c r="BB449" s="257"/>
      <c r="BC449" s="257"/>
      <c r="BD449" s="257"/>
      <c r="BE449" s="257"/>
      <c r="BF449" s="257"/>
      <c r="BG449" s="257"/>
      <c r="BH449" s="257"/>
    </row>
    <row r="450" spans="1:60" ht="15.75" thickBot="1">
      <c r="A450" s="5" t="s">
        <v>14</v>
      </c>
      <c r="B450" s="49" t="s">
        <v>53</v>
      </c>
      <c r="C450" s="256">
        <v>4.54</v>
      </c>
      <c r="D450" s="256">
        <v>-5.44</v>
      </c>
      <c r="E450" s="256">
        <v>-7.16</v>
      </c>
      <c r="F450" s="256">
        <v>-5.39</v>
      </c>
      <c r="G450" s="254">
        <v>6.91</v>
      </c>
      <c r="H450" s="256">
        <v>-8.6</v>
      </c>
      <c r="I450" s="256">
        <v>-2.29</v>
      </c>
      <c r="J450" s="256">
        <v>-3.72</v>
      </c>
      <c r="K450" s="256">
        <v>2.6</v>
      </c>
      <c r="L450" s="256">
        <v>-4.1399999999999997</v>
      </c>
      <c r="M450" s="257">
        <v>-15.46</v>
      </c>
      <c r="N450" s="256">
        <v>-0.51</v>
      </c>
      <c r="O450" s="256">
        <v>-1.19</v>
      </c>
      <c r="P450" s="256">
        <f t="shared" si="228"/>
        <v>-3.3053648614289348</v>
      </c>
      <c r="Q450" s="256">
        <f t="shared" si="228"/>
        <v>-2.6295030239284776</v>
      </c>
      <c r="R450" s="256">
        <f t="shared" si="228"/>
        <v>4.7258979206049148</v>
      </c>
      <c r="S450" s="256">
        <f t="shared" si="228"/>
        <v>-5.9051057246003094</v>
      </c>
      <c r="T450" s="257">
        <f t="shared" si="228"/>
        <v>3.5900246642915872</v>
      </c>
      <c r="U450" s="255">
        <f t="shared" si="228"/>
        <v>-34.94708994708995</v>
      </c>
      <c r="V450" s="257">
        <f t="shared" si="224"/>
        <v>-37.308234513641267</v>
      </c>
      <c r="W450" s="257">
        <f t="shared" si="225"/>
        <v>-59.217182187577741</v>
      </c>
      <c r="X450" s="257">
        <f t="shared" si="226"/>
        <v>-23.435284585780838</v>
      </c>
      <c r="Y450" s="257">
        <f t="shared" si="227"/>
        <v>-50.192424549321444</v>
      </c>
      <c r="AA450" s="257"/>
      <c r="AB450" s="257"/>
      <c r="AC450" s="257"/>
      <c r="AD450" s="257"/>
      <c r="AE450" s="257"/>
      <c r="AF450" s="257"/>
      <c r="AG450" s="257"/>
      <c r="AH450" s="257"/>
      <c r="AI450" s="257"/>
      <c r="AJ450" s="257"/>
      <c r="AK450" s="257"/>
      <c r="AL450" s="257"/>
      <c r="AM450" s="257"/>
      <c r="AN450" s="257"/>
      <c r="AO450" s="257"/>
      <c r="AP450" s="257"/>
      <c r="AQ450" s="257"/>
      <c r="AR450" s="257"/>
      <c r="AS450" s="257"/>
      <c r="AT450" s="257"/>
      <c r="AU450" s="257"/>
      <c r="AV450" s="257"/>
      <c r="AW450" s="257"/>
      <c r="AX450" s="257"/>
      <c r="AY450" s="257"/>
      <c r="AZ450" s="257"/>
      <c r="BA450" s="257"/>
      <c r="BB450" s="257"/>
      <c r="BC450" s="257"/>
      <c r="BD450" s="257"/>
      <c r="BE450" s="257"/>
      <c r="BF450" s="257"/>
      <c r="BG450" s="257"/>
      <c r="BH450" s="257"/>
    </row>
    <row r="451" spans="1:60" ht="15.75" thickBot="1">
      <c r="A451" s="5" t="s">
        <v>15</v>
      </c>
      <c r="B451" s="49" t="s">
        <v>53</v>
      </c>
      <c r="C451" s="256">
        <v>-0.53</v>
      </c>
      <c r="D451" s="256">
        <v>-1.24</v>
      </c>
      <c r="E451" s="254">
        <v>4.55</v>
      </c>
      <c r="F451" s="256">
        <v>-0.5</v>
      </c>
      <c r="G451" s="256">
        <v>-3.88</v>
      </c>
      <c r="H451" s="256">
        <v>-4.87</v>
      </c>
      <c r="I451" s="256">
        <v>-6.29</v>
      </c>
      <c r="J451" s="256">
        <v>2.0499999999999998</v>
      </c>
      <c r="K451" s="256">
        <v>-1.75</v>
      </c>
      <c r="L451" s="256">
        <v>-3.66</v>
      </c>
      <c r="M451" s="257">
        <v>-11.94</v>
      </c>
      <c r="N451" s="256">
        <v>-6.81</v>
      </c>
      <c r="O451" s="256">
        <v>-7.1</v>
      </c>
      <c r="P451" s="256">
        <f t="shared" si="228"/>
        <v>-1.6716209127469837</v>
      </c>
      <c r="Q451" s="256">
        <f t="shared" si="228"/>
        <v>-1.2554682220720561</v>
      </c>
      <c r="R451" s="256">
        <f t="shared" si="228"/>
        <v>-2.5140469672957786</v>
      </c>
      <c r="S451" s="256">
        <f t="shared" si="228"/>
        <v>-5.6897953151555454</v>
      </c>
      <c r="T451" s="257">
        <f t="shared" si="228"/>
        <v>2.0214683068244144</v>
      </c>
      <c r="U451" s="255">
        <f t="shared" si="228"/>
        <v>-31.522156516396588</v>
      </c>
      <c r="V451" s="257">
        <f t="shared" si="224"/>
        <v>-41.258204948909388</v>
      </c>
      <c r="W451" s="257">
        <f t="shared" si="225"/>
        <v>-59.774885525455076</v>
      </c>
      <c r="X451" s="257">
        <f t="shared" si="226"/>
        <v>-33.109010582554198</v>
      </c>
      <c r="Y451" s="257">
        <f t="shared" si="227"/>
        <v>-54.19449296208775</v>
      </c>
      <c r="AA451" s="257"/>
      <c r="AB451" s="257"/>
      <c r="AC451" s="257"/>
      <c r="AD451" s="257"/>
      <c r="AE451" s="257"/>
      <c r="AF451" s="257"/>
      <c r="AG451" s="257"/>
      <c r="AH451" s="257"/>
      <c r="AI451" s="257"/>
      <c r="AJ451" s="257"/>
      <c r="AK451" s="257"/>
      <c r="AL451" s="257"/>
      <c r="AM451" s="257"/>
      <c r="AN451" s="257"/>
      <c r="AO451" s="257"/>
      <c r="AP451" s="257"/>
      <c r="AQ451" s="257"/>
      <c r="AR451" s="257"/>
      <c r="AS451" s="257"/>
      <c r="AT451" s="257"/>
      <c r="AU451" s="257"/>
      <c r="AV451" s="257"/>
      <c r="AW451" s="257"/>
      <c r="AX451" s="257"/>
      <c r="AY451" s="257"/>
      <c r="AZ451" s="257"/>
      <c r="BA451" s="257"/>
      <c r="BB451" s="257"/>
      <c r="BC451" s="257"/>
      <c r="BD451" s="257"/>
      <c r="BE451" s="257"/>
      <c r="BF451" s="257"/>
      <c r="BG451" s="257"/>
      <c r="BH451" s="257"/>
    </row>
    <row r="452" spans="1:60" ht="15.75" thickBot="1">
      <c r="A452" s="14" t="s">
        <v>16</v>
      </c>
      <c r="B452" s="47" t="s">
        <v>54</v>
      </c>
      <c r="C452" s="258">
        <v>-0.09</v>
      </c>
      <c r="D452" s="258">
        <v>-0.9</v>
      </c>
      <c r="E452" s="258">
        <v>-1.85</v>
      </c>
      <c r="F452" s="258">
        <v>-1.45</v>
      </c>
      <c r="G452" s="258">
        <v>-1</v>
      </c>
      <c r="H452" s="258">
        <v>-4.8899999999999997</v>
      </c>
      <c r="I452" s="258">
        <v>-5.75</v>
      </c>
      <c r="J452" s="258">
        <v>-0.45</v>
      </c>
      <c r="K452" s="261">
        <v>0.12</v>
      </c>
      <c r="L452" s="258">
        <v>-2.86</v>
      </c>
      <c r="M452" s="261">
        <v>-11.13</v>
      </c>
      <c r="N452" s="258">
        <v>-5.37</v>
      </c>
      <c r="O452" s="258">
        <v>-3.2</v>
      </c>
      <c r="P452" s="258">
        <f t="shared" si="228"/>
        <v>-2.9284235050478902</v>
      </c>
      <c r="Q452" s="261">
        <f t="shared" si="228"/>
        <v>0.88502950098336608</v>
      </c>
      <c r="R452" s="260">
        <f t="shared" si="228"/>
        <v>-1.7495745840836623</v>
      </c>
      <c r="S452" s="260">
        <f t="shared" si="228"/>
        <v>-3.8019169329073481</v>
      </c>
      <c r="T452" s="261">
        <f t="shared" si="228"/>
        <v>-1.2235837018650912E-2</v>
      </c>
      <c r="U452" s="259">
        <f t="shared" si="228"/>
        <v>-33.208629068913673</v>
      </c>
      <c r="V452" s="261">
        <f t="shared" si="224"/>
        <v>-38.001148889587377</v>
      </c>
      <c r="W452" s="261">
        <f t="shared" si="225"/>
        <v>-58.590117381832371</v>
      </c>
      <c r="X452" s="261">
        <f t="shared" si="226"/>
        <v>-26.817972468143903</v>
      </c>
      <c r="Y452" s="261">
        <f t="shared" si="227"/>
        <v>-51.120720536308269</v>
      </c>
      <c r="AA452" s="261"/>
      <c r="AB452" s="261"/>
      <c r="AC452" s="261"/>
      <c r="AD452" s="261"/>
      <c r="AE452" s="261"/>
      <c r="AF452" s="261"/>
      <c r="AG452" s="261"/>
      <c r="AH452" s="261"/>
      <c r="AI452" s="261"/>
      <c r="AJ452" s="261"/>
      <c r="AK452" s="261"/>
      <c r="AL452" s="261"/>
      <c r="AM452" s="261"/>
      <c r="AN452" s="261"/>
      <c r="AO452" s="261"/>
      <c r="AP452" s="261"/>
      <c r="AQ452" s="261"/>
      <c r="AR452" s="261"/>
      <c r="AS452" s="261"/>
      <c r="AT452" s="261"/>
      <c r="AU452" s="261"/>
      <c r="AV452" s="261"/>
      <c r="AW452" s="261"/>
      <c r="AX452" s="261"/>
      <c r="AY452" s="261"/>
      <c r="AZ452" s="261"/>
      <c r="BA452" s="261"/>
      <c r="BB452" s="261"/>
      <c r="BC452" s="261"/>
      <c r="BD452" s="261"/>
      <c r="BE452" s="261"/>
      <c r="BF452" s="261"/>
      <c r="BG452" s="261"/>
      <c r="BH452" s="261"/>
    </row>
    <row r="453" spans="1:60" ht="15.75" thickBot="1">
      <c r="A453" s="5" t="s">
        <v>17</v>
      </c>
      <c r="B453" s="49" t="s">
        <v>53</v>
      </c>
      <c r="C453" s="256">
        <v>1.85</v>
      </c>
      <c r="D453" s="256">
        <v>-5.0599999999999996</v>
      </c>
      <c r="E453" s="256">
        <v>-6.47</v>
      </c>
      <c r="F453" s="256">
        <v>-4.2300000000000004</v>
      </c>
      <c r="G453" s="256">
        <v>-2.39</v>
      </c>
      <c r="H453" s="256">
        <v>-9.5</v>
      </c>
      <c r="I453" s="256">
        <v>-5.31</v>
      </c>
      <c r="J453" s="256">
        <v>-0.89</v>
      </c>
      <c r="K453" s="257">
        <v>6.48</v>
      </c>
      <c r="L453" s="256">
        <v>-2.4500000000000002</v>
      </c>
      <c r="M453" s="257">
        <v>-11.2</v>
      </c>
      <c r="N453" s="256">
        <v>-1.0900000000000001</v>
      </c>
      <c r="O453" s="256">
        <v>-4.92</v>
      </c>
      <c r="P453" s="256">
        <f t="shared" si="228"/>
        <v>-7.0837343599615021</v>
      </c>
      <c r="Q453" s="256">
        <f t="shared" si="228"/>
        <v>-5.034182722187694</v>
      </c>
      <c r="R453" s="256">
        <f t="shared" si="228"/>
        <v>-4.1230366492146597</v>
      </c>
      <c r="S453" s="254">
        <f t="shared" si="228"/>
        <v>6.5529010238907848</v>
      </c>
      <c r="T453" s="257">
        <f t="shared" si="228"/>
        <v>-0.74738415545590431</v>
      </c>
      <c r="U453" s="255">
        <f t="shared" si="228"/>
        <v>-33.519793459552496</v>
      </c>
      <c r="V453" s="257">
        <f t="shared" si="224"/>
        <v>-44.281946775353632</v>
      </c>
      <c r="W453" s="257">
        <f t="shared" si="225"/>
        <v>-62.958523135938627</v>
      </c>
      <c r="X453" s="257">
        <f t="shared" si="226"/>
        <v>-27.113062568605926</v>
      </c>
      <c r="Y453" s="257">
        <f t="shared" si="227"/>
        <v>-51.544613454602469</v>
      </c>
      <c r="AA453" s="257"/>
      <c r="AB453" s="257"/>
      <c r="AC453" s="257"/>
      <c r="AD453" s="257"/>
      <c r="AE453" s="257"/>
      <c r="AF453" s="257"/>
      <c r="AG453" s="257"/>
      <c r="AH453" s="257"/>
      <c r="AI453" s="257"/>
      <c r="AJ453" s="257"/>
      <c r="AK453" s="257"/>
      <c r="AL453" s="257"/>
      <c r="AM453" s="257"/>
      <c r="AN453" s="257"/>
      <c r="AO453" s="257"/>
      <c r="AP453" s="257"/>
      <c r="AQ453" s="257"/>
      <c r="AR453" s="257"/>
      <c r="AS453" s="257"/>
      <c r="AT453" s="257"/>
      <c r="AU453" s="257"/>
      <c r="AV453" s="257"/>
      <c r="AW453" s="257"/>
      <c r="AX453" s="257"/>
      <c r="AY453" s="257"/>
      <c r="AZ453" s="257"/>
      <c r="BA453" s="257"/>
      <c r="BB453" s="257"/>
      <c r="BC453" s="257"/>
      <c r="BD453" s="257"/>
      <c r="BE453" s="257"/>
      <c r="BF453" s="257"/>
      <c r="BG453" s="257"/>
      <c r="BH453" s="257"/>
    </row>
    <row r="454" spans="1:60" ht="15.75" thickBot="1">
      <c r="A454" s="5" t="s">
        <v>18</v>
      </c>
      <c r="B454" s="49" t="s">
        <v>53</v>
      </c>
      <c r="C454" s="256">
        <v>-11.55</v>
      </c>
      <c r="D454" s="257">
        <v>-19.04</v>
      </c>
      <c r="E454" s="256">
        <v>-18.149999999999999</v>
      </c>
      <c r="F454" s="256">
        <v>-3.55</v>
      </c>
      <c r="G454" s="256">
        <v>6.47</v>
      </c>
      <c r="H454" s="256">
        <v>-9.43</v>
      </c>
      <c r="I454" s="256">
        <v>7.06</v>
      </c>
      <c r="J454" s="256">
        <v>-9.41</v>
      </c>
      <c r="K454" s="254">
        <v>26.01</v>
      </c>
      <c r="L454" s="256">
        <v>-4.55</v>
      </c>
      <c r="M454" s="257">
        <v>-5.16</v>
      </c>
      <c r="N454" s="256">
        <v>-16.32</v>
      </c>
      <c r="O454" s="256">
        <v>-2.25</v>
      </c>
      <c r="P454" s="256">
        <f t="shared" si="228"/>
        <v>-7.6726342710997448</v>
      </c>
      <c r="Q454" s="256">
        <f t="shared" si="228"/>
        <v>8.86426592797784</v>
      </c>
      <c r="R454" s="256">
        <f t="shared" si="228"/>
        <v>-2.4173027989821882</v>
      </c>
      <c r="S454" s="256">
        <f t="shared" si="228"/>
        <v>-4.6936114732724903</v>
      </c>
      <c r="T454" s="257">
        <f t="shared" si="228"/>
        <v>24.897400820793433</v>
      </c>
      <c r="U454" s="255">
        <f t="shared" si="228"/>
        <v>-40.306681270536693</v>
      </c>
      <c r="V454" s="257">
        <f t="shared" si="224"/>
        <v>-42.397476340694006</v>
      </c>
      <c r="W454" s="257">
        <f t="shared" si="225"/>
        <v>-65.615141955835966</v>
      </c>
      <c r="X454" s="257">
        <f t="shared" si="226"/>
        <v>-13.541666666666666</v>
      </c>
      <c r="Y454" s="257">
        <f t="shared" si="227"/>
        <v>-48.390151515151516</v>
      </c>
      <c r="AA454" s="257"/>
      <c r="AB454" s="257"/>
      <c r="AC454" s="257"/>
      <c r="AD454" s="257"/>
      <c r="AE454" s="257"/>
      <c r="AF454" s="257"/>
      <c r="AG454" s="257"/>
      <c r="AH454" s="257"/>
      <c r="AI454" s="257"/>
      <c r="AJ454" s="257"/>
      <c r="AK454" s="257"/>
      <c r="AL454" s="257"/>
      <c r="AM454" s="257"/>
      <c r="AN454" s="257"/>
      <c r="AO454" s="257"/>
      <c r="AP454" s="257"/>
      <c r="AQ454" s="257"/>
      <c r="AR454" s="257"/>
      <c r="AS454" s="257"/>
      <c r="AT454" s="257"/>
      <c r="AU454" s="257"/>
      <c r="AV454" s="257"/>
      <c r="AW454" s="257"/>
      <c r="AX454" s="257"/>
      <c r="AY454" s="257"/>
      <c r="AZ454" s="257"/>
      <c r="BA454" s="257"/>
      <c r="BB454" s="257"/>
      <c r="BC454" s="257"/>
      <c r="BD454" s="257"/>
      <c r="BE454" s="257"/>
      <c r="BF454" s="257"/>
      <c r="BG454" s="257"/>
      <c r="BH454" s="257"/>
    </row>
    <row r="455" spans="1:60" ht="15.75" thickBot="1">
      <c r="A455" s="5" t="s">
        <v>19</v>
      </c>
      <c r="B455" s="49" t="s">
        <v>53</v>
      </c>
      <c r="C455" s="254">
        <v>17.850000000000001</v>
      </c>
      <c r="D455" s="257">
        <v>-9.32</v>
      </c>
      <c r="E455" s="256">
        <v>-10.24</v>
      </c>
      <c r="F455" s="256">
        <v>12.55</v>
      </c>
      <c r="G455" s="256">
        <v>-5</v>
      </c>
      <c r="H455" s="256">
        <v>1.79</v>
      </c>
      <c r="I455" s="256">
        <v>3.76</v>
      </c>
      <c r="J455" s="256">
        <v>2.4900000000000002</v>
      </c>
      <c r="K455" s="256">
        <v>-4.28</v>
      </c>
      <c r="L455" s="257">
        <v>-10.3</v>
      </c>
      <c r="M455" s="257">
        <v>-3.22</v>
      </c>
      <c r="N455" s="256">
        <v>-6.4</v>
      </c>
      <c r="O455" s="256">
        <v>0.91</v>
      </c>
      <c r="P455" s="256">
        <f t="shared" si="228"/>
        <v>-1.6094420600858368</v>
      </c>
      <c r="Q455" s="256">
        <f t="shared" si="228"/>
        <v>8.3678662304616491</v>
      </c>
      <c r="R455" s="256">
        <f t="shared" si="228"/>
        <v>-0.91238427478867579</v>
      </c>
      <c r="S455" s="256">
        <f t="shared" si="228"/>
        <v>-0.85985104942450907</v>
      </c>
      <c r="T455" s="257">
        <f t="shared" si="228"/>
        <v>2.8955815065218875</v>
      </c>
      <c r="U455" s="255">
        <f t="shared" si="228"/>
        <v>-33.915178867724165</v>
      </c>
      <c r="V455" s="257">
        <f t="shared" si="224"/>
        <v>-6.083650190114068</v>
      </c>
      <c r="W455" s="257">
        <f t="shared" si="225"/>
        <v>-37.93554821417441</v>
      </c>
      <c r="X455" s="257">
        <f t="shared" si="226"/>
        <v>-11.630498533724341</v>
      </c>
      <c r="Y455" s="257">
        <f t="shared" si="227"/>
        <v>-41.60117302052786</v>
      </c>
      <c r="AA455" s="257"/>
      <c r="AB455" s="257"/>
      <c r="AC455" s="257"/>
      <c r="AD455" s="257"/>
      <c r="AE455" s="257"/>
      <c r="AF455" s="257"/>
      <c r="AG455" s="257"/>
      <c r="AH455" s="257"/>
      <c r="AI455" s="257"/>
      <c r="AJ455" s="257"/>
      <c r="AK455" s="257"/>
      <c r="AL455" s="257"/>
      <c r="AM455" s="257"/>
      <c r="AN455" s="257"/>
      <c r="AO455" s="257"/>
      <c r="AP455" s="257"/>
      <c r="AQ455" s="257"/>
      <c r="AR455" s="257"/>
      <c r="AS455" s="257"/>
      <c r="AT455" s="257"/>
      <c r="AU455" s="257"/>
      <c r="AV455" s="257"/>
      <c r="AW455" s="257"/>
      <c r="AX455" s="257"/>
      <c r="AY455" s="257"/>
      <c r="AZ455" s="257"/>
      <c r="BA455" s="257"/>
      <c r="BB455" s="257"/>
      <c r="BC455" s="257"/>
      <c r="BD455" s="257"/>
      <c r="BE455" s="257"/>
      <c r="BF455" s="257"/>
      <c r="BG455" s="257"/>
      <c r="BH455" s="257"/>
    </row>
    <row r="456" spans="1:60" ht="15.75" thickBot="1">
      <c r="A456" s="5" t="s">
        <v>20</v>
      </c>
      <c r="B456" s="49" t="s">
        <v>53</v>
      </c>
      <c r="C456" s="256">
        <v>6.08</v>
      </c>
      <c r="D456" s="256">
        <v>-5.4</v>
      </c>
      <c r="E456" s="256">
        <v>-3.34</v>
      </c>
      <c r="F456" s="254">
        <v>8.39</v>
      </c>
      <c r="G456" s="256">
        <v>3.31</v>
      </c>
      <c r="H456" s="256">
        <v>1.58</v>
      </c>
      <c r="I456" s="256">
        <v>3.09</v>
      </c>
      <c r="J456" s="256">
        <v>5.41</v>
      </c>
      <c r="K456" s="256">
        <v>-2.0099999999999998</v>
      </c>
      <c r="L456" s="257">
        <v>-3.17</v>
      </c>
      <c r="M456" s="257">
        <v>-18.23</v>
      </c>
      <c r="N456" s="256">
        <v>3.49</v>
      </c>
      <c r="O456" s="256">
        <v>-7.16</v>
      </c>
      <c r="P456" s="256">
        <f t="shared" si="228"/>
        <v>-1.7149318424524151</v>
      </c>
      <c r="Q456" s="256">
        <f t="shared" si="228"/>
        <v>6.2507989262431298</v>
      </c>
      <c r="R456" s="256">
        <f t="shared" si="228"/>
        <v>-3.055822906641001</v>
      </c>
      <c r="S456" s="256">
        <f t="shared" si="228"/>
        <v>0.20476545048399106</v>
      </c>
      <c r="T456" s="257">
        <f t="shared" si="228"/>
        <v>9.2885008359650745E-2</v>
      </c>
      <c r="U456" s="255">
        <f t="shared" si="228"/>
        <v>-29.429596634496413</v>
      </c>
      <c r="V456" s="257">
        <f t="shared" si="224"/>
        <v>-9.2521895351448453</v>
      </c>
      <c r="W456" s="257">
        <f t="shared" si="225"/>
        <v>-35.958904109589042</v>
      </c>
      <c r="X456" s="257">
        <f t="shared" si="226"/>
        <v>-22.75637962343496</v>
      </c>
      <c r="Y456" s="257">
        <f t="shared" si="227"/>
        <v>-45.488865526139733</v>
      </c>
      <c r="AA456" s="257"/>
      <c r="AB456" s="257"/>
      <c r="AC456" s="257"/>
      <c r="AD456" s="257"/>
      <c r="AE456" s="257"/>
      <c r="AF456" s="257"/>
      <c r="AG456" s="257"/>
      <c r="AH456" s="257"/>
      <c r="AI456" s="257"/>
      <c r="AJ456" s="257"/>
      <c r="AK456" s="257"/>
      <c r="AL456" s="257"/>
      <c r="AM456" s="257"/>
      <c r="AN456" s="257"/>
      <c r="AO456" s="257"/>
      <c r="AP456" s="257"/>
      <c r="AQ456" s="257"/>
      <c r="AR456" s="257"/>
      <c r="AS456" s="257"/>
      <c r="AT456" s="257"/>
      <c r="AU456" s="257"/>
      <c r="AV456" s="257"/>
      <c r="AW456" s="257"/>
      <c r="AX456" s="257"/>
      <c r="AY456" s="257"/>
      <c r="AZ456" s="257"/>
      <c r="BA456" s="257"/>
      <c r="BB456" s="257"/>
      <c r="BC456" s="257"/>
      <c r="BD456" s="257"/>
      <c r="BE456" s="257"/>
      <c r="BF456" s="257"/>
      <c r="BG456" s="257"/>
      <c r="BH456" s="257"/>
    </row>
    <row r="457" spans="1:60" ht="15.75" thickBot="1">
      <c r="A457" s="5" t="s">
        <v>21</v>
      </c>
      <c r="B457" s="49" t="s">
        <v>53</v>
      </c>
      <c r="C457" s="256">
        <v>8.51</v>
      </c>
      <c r="D457" s="256">
        <v>-4.76</v>
      </c>
      <c r="E457" s="256">
        <v>-5.0599999999999996</v>
      </c>
      <c r="F457" s="256">
        <v>2.63</v>
      </c>
      <c r="G457" s="256">
        <v>5.4</v>
      </c>
      <c r="H457" s="256">
        <v>-0.66</v>
      </c>
      <c r="I457" s="256">
        <v>7.28</v>
      </c>
      <c r="J457" s="256">
        <v>0.31</v>
      </c>
      <c r="K457" s="254">
        <v>23.85</v>
      </c>
      <c r="L457" s="257">
        <v>-11.66</v>
      </c>
      <c r="M457" s="257">
        <v>-8.1999999999999993</v>
      </c>
      <c r="N457" s="256">
        <v>-9.61</v>
      </c>
      <c r="O457" s="256">
        <v>3.39</v>
      </c>
      <c r="P457" s="256">
        <f t="shared" si="228"/>
        <v>2.2920759659462999</v>
      </c>
      <c r="Q457" s="256">
        <f t="shared" si="228"/>
        <v>-2.7528809218950063</v>
      </c>
      <c r="R457" s="256">
        <f t="shared" si="228"/>
        <v>-10.796576695194208</v>
      </c>
      <c r="S457" s="256">
        <f t="shared" si="228"/>
        <v>18.745387453874539</v>
      </c>
      <c r="T457" s="257">
        <f t="shared" si="228"/>
        <v>-7.7688004972032321</v>
      </c>
      <c r="U457" s="255">
        <f t="shared" si="228"/>
        <v>-28.840970350404309</v>
      </c>
      <c r="V457" s="257">
        <f t="shared" si="224"/>
        <v>3.4867503486750349</v>
      </c>
      <c r="W457" s="257">
        <f t="shared" si="225"/>
        <v>-26.359832635983267</v>
      </c>
      <c r="X457" s="257">
        <f t="shared" si="226"/>
        <v>-26.352357320099255</v>
      </c>
      <c r="Y457" s="257">
        <f t="shared" si="227"/>
        <v>-47.593052109181137</v>
      </c>
      <c r="AA457" s="257"/>
      <c r="AB457" s="257"/>
      <c r="AC457" s="257"/>
      <c r="AD457" s="257"/>
      <c r="AE457" s="257"/>
      <c r="AF457" s="257"/>
      <c r="AG457" s="257"/>
      <c r="AH457" s="257"/>
      <c r="AI457" s="257"/>
      <c r="AJ457" s="257"/>
      <c r="AK457" s="257"/>
      <c r="AL457" s="257"/>
      <c r="AM457" s="257"/>
      <c r="AN457" s="257"/>
      <c r="AO457" s="257"/>
      <c r="AP457" s="257"/>
      <c r="AQ457" s="257"/>
      <c r="AR457" s="257"/>
      <c r="AS457" s="257"/>
      <c r="AT457" s="257"/>
      <c r="AU457" s="257"/>
      <c r="AV457" s="257"/>
      <c r="AW457" s="257"/>
      <c r="AX457" s="257"/>
      <c r="AY457" s="257"/>
      <c r="AZ457" s="257"/>
      <c r="BA457" s="257"/>
      <c r="BB457" s="257"/>
      <c r="BC457" s="257"/>
      <c r="BD457" s="257"/>
      <c r="BE457" s="257"/>
      <c r="BF457" s="257"/>
      <c r="BG457" s="257"/>
      <c r="BH457" s="257"/>
    </row>
    <row r="458" spans="1:60" ht="15.75" thickBot="1">
      <c r="A458" s="5" t="s">
        <v>22</v>
      </c>
      <c r="B458" s="49" t="s">
        <v>53</v>
      </c>
      <c r="C458" s="254">
        <v>7.57</v>
      </c>
      <c r="D458" s="256">
        <v>-7.88</v>
      </c>
      <c r="E458" s="256">
        <v>-4.8899999999999997</v>
      </c>
      <c r="F458" s="256">
        <v>-4.22</v>
      </c>
      <c r="G458" s="256">
        <v>-7.51</v>
      </c>
      <c r="H458" s="256">
        <v>-4.24</v>
      </c>
      <c r="I458" s="256">
        <v>-3.73</v>
      </c>
      <c r="J458" s="256">
        <v>4.3499999999999996</v>
      </c>
      <c r="K458" s="256">
        <v>-4.26</v>
      </c>
      <c r="L458" s="257">
        <v>-9.3699999999999992</v>
      </c>
      <c r="M458" s="257">
        <v>-8.19</v>
      </c>
      <c r="N458" s="256">
        <v>0.51</v>
      </c>
      <c r="O458" s="256">
        <v>-6.21</v>
      </c>
      <c r="P458" s="256">
        <f t="shared" si="228"/>
        <v>6.1427280939476061</v>
      </c>
      <c r="Q458" s="256">
        <f t="shared" si="228"/>
        <v>3.5744680851063833</v>
      </c>
      <c r="R458" s="256">
        <f t="shared" si="228"/>
        <v>-0.10271158586688579</v>
      </c>
      <c r="S458" s="256">
        <f t="shared" si="228"/>
        <v>-2.0563438206868186E-2</v>
      </c>
      <c r="T458" s="257">
        <f t="shared" si="228"/>
        <v>-6.3965446318387489</v>
      </c>
      <c r="U458" s="255">
        <f t="shared" si="228"/>
        <v>-28.279499011206326</v>
      </c>
      <c r="V458" s="257">
        <f t="shared" si="224"/>
        <v>-38.005721291377199</v>
      </c>
      <c r="W458" s="257">
        <f t="shared" si="225"/>
        <v>-55.537392725786681</v>
      </c>
      <c r="X458" s="257">
        <f t="shared" si="226"/>
        <v>-19.37998228520815</v>
      </c>
      <c r="Y458" s="257">
        <f t="shared" si="227"/>
        <v>-42.178919397697079</v>
      </c>
      <c r="AA458" s="257"/>
      <c r="AB458" s="257"/>
      <c r="AC458" s="257"/>
      <c r="AD458" s="257"/>
      <c r="AE458" s="257"/>
      <c r="AF458" s="257"/>
      <c r="AG458" s="257"/>
      <c r="AH458" s="257"/>
      <c r="AI458" s="257"/>
      <c r="AJ458" s="257"/>
      <c r="AK458" s="257"/>
      <c r="AL458" s="257"/>
      <c r="AM458" s="257"/>
      <c r="AN458" s="257"/>
      <c r="AO458" s="257"/>
      <c r="AP458" s="257"/>
      <c r="AQ458" s="257"/>
      <c r="AR458" s="257"/>
      <c r="AS458" s="257"/>
      <c r="AT458" s="257"/>
      <c r="AU458" s="257"/>
      <c r="AV458" s="257"/>
      <c r="AW458" s="257"/>
      <c r="AX458" s="257"/>
      <c r="AY458" s="257"/>
      <c r="AZ458" s="257"/>
      <c r="BA458" s="257"/>
      <c r="BB458" s="257"/>
      <c r="BC458" s="257"/>
      <c r="BD458" s="257"/>
      <c r="BE458" s="257"/>
      <c r="BF458" s="257"/>
      <c r="BG458" s="257"/>
      <c r="BH458" s="257"/>
    </row>
    <row r="459" spans="1:60" ht="15.75" thickBot="1">
      <c r="A459" s="5" t="s">
        <v>23</v>
      </c>
      <c r="B459" s="49" t="s">
        <v>53</v>
      </c>
      <c r="C459" s="256">
        <v>3.19</v>
      </c>
      <c r="D459" s="256">
        <v>-6.5</v>
      </c>
      <c r="E459" s="256">
        <v>-6.01</v>
      </c>
      <c r="F459" s="254">
        <v>3.3</v>
      </c>
      <c r="G459" s="256">
        <v>-1.57</v>
      </c>
      <c r="H459" s="256">
        <v>1.1599999999999999</v>
      </c>
      <c r="I459" s="256">
        <v>1.99</v>
      </c>
      <c r="J459" s="256">
        <v>-0.57999999999999996</v>
      </c>
      <c r="K459" s="256">
        <v>1.21</v>
      </c>
      <c r="L459" s="257">
        <v>-8.52</v>
      </c>
      <c r="M459" s="257">
        <v>-11.98</v>
      </c>
      <c r="N459" s="256">
        <v>0.05</v>
      </c>
      <c r="O459" s="256">
        <v>-3.15</v>
      </c>
      <c r="P459" s="256">
        <f t="shared" si="228"/>
        <v>-5.4930972214131764</v>
      </c>
      <c r="Q459" s="256">
        <f t="shared" si="228"/>
        <v>2.3237179487179489</v>
      </c>
      <c r="R459" s="256">
        <f t="shared" si="228"/>
        <v>-0.86741762544425038</v>
      </c>
      <c r="S459" s="256">
        <f t="shared" si="228"/>
        <v>-0.23698122379534545</v>
      </c>
      <c r="T459" s="257">
        <f t="shared" si="228"/>
        <v>-2.0404434157631868</v>
      </c>
      <c r="U459" s="255">
        <f t="shared" si="228"/>
        <v>-27.936330286638068</v>
      </c>
      <c r="V459" s="257">
        <f t="shared" si="224"/>
        <v>-30.046539950415379</v>
      </c>
      <c r="W459" s="257">
        <f t="shared" si="225"/>
        <v>-49.588969596798748</v>
      </c>
      <c r="X459" s="257">
        <f t="shared" si="226"/>
        <v>-26.908743864751862</v>
      </c>
      <c r="Y459" s="257">
        <f t="shared" si="227"/>
        <v>-47.32775858934739</v>
      </c>
      <c r="AA459" s="257"/>
      <c r="AB459" s="257"/>
      <c r="AC459" s="257"/>
      <c r="AD459" s="257"/>
      <c r="AE459" s="257"/>
      <c r="AF459" s="257"/>
      <c r="AG459" s="257"/>
      <c r="AH459" s="257"/>
      <c r="AI459" s="257"/>
      <c r="AJ459" s="257"/>
      <c r="AK459" s="257"/>
      <c r="AL459" s="257"/>
      <c r="AM459" s="257"/>
      <c r="AN459" s="257"/>
      <c r="AO459" s="257"/>
      <c r="AP459" s="257"/>
      <c r="AQ459" s="257"/>
      <c r="AR459" s="257"/>
      <c r="AS459" s="257"/>
      <c r="AT459" s="257"/>
      <c r="AU459" s="257"/>
      <c r="AV459" s="257"/>
      <c r="AW459" s="257"/>
      <c r="AX459" s="257"/>
      <c r="AY459" s="257"/>
      <c r="AZ459" s="257"/>
      <c r="BA459" s="257"/>
      <c r="BB459" s="257"/>
      <c r="BC459" s="257"/>
      <c r="BD459" s="257"/>
      <c r="BE459" s="257"/>
      <c r="BF459" s="257"/>
      <c r="BG459" s="257"/>
      <c r="BH459" s="257"/>
    </row>
    <row r="460" spans="1:60" ht="15.75" thickBot="1">
      <c r="A460" s="5" t="s">
        <v>24</v>
      </c>
      <c r="B460" s="49" t="s">
        <v>53</v>
      </c>
      <c r="C460" s="256">
        <v>4.95</v>
      </c>
      <c r="D460" s="256">
        <v>-7.04</v>
      </c>
      <c r="E460" s="254">
        <v>10.36</v>
      </c>
      <c r="F460" s="256">
        <v>-3.67</v>
      </c>
      <c r="G460" s="256">
        <v>-0.72</v>
      </c>
      <c r="H460" s="255">
        <v>-10.65</v>
      </c>
      <c r="I460" s="256">
        <v>-1.35</v>
      </c>
      <c r="J460" s="256">
        <v>4.4000000000000004</v>
      </c>
      <c r="K460" s="256">
        <v>-10.62</v>
      </c>
      <c r="L460" s="257">
        <v>-7.65</v>
      </c>
      <c r="M460" s="257">
        <v>-9.23</v>
      </c>
      <c r="N460" s="256">
        <v>5</v>
      </c>
      <c r="O460" s="256">
        <v>-3.89</v>
      </c>
      <c r="P460" s="256">
        <f t="shared" si="228"/>
        <v>-0.86612690642063639</v>
      </c>
      <c r="Q460" s="256">
        <f t="shared" si="228"/>
        <v>-1.3865147198480532</v>
      </c>
      <c r="R460" s="256">
        <f t="shared" si="228"/>
        <v>-2.8312788906009247</v>
      </c>
      <c r="S460" s="256">
        <f t="shared" si="228"/>
        <v>1.9821605550049554E-2</v>
      </c>
      <c r="T460" s="257">
        <f t="shared" si="228"/>
        <v>6.5001981767736821</v>
      </c>
      <c r="U460" s="255">
        <f t="shared" si="228"/>
        <v>-37.848902121324898</v>
      </c>
      <c r="V460" s="257">
        <f t="shared" si="224"/>
        <v>-27.50573317145555</v>
      </c>
      <c r="W460" s="257">
        <f t="shared" si="225"/>
        <v>-54.944017266963442</v>
      </c>
      <c r="X460" s="257">
        <f t="shared" si="226"/>
        <v>-14.399490283529786</v>
      </c>
      <c r="Y460" s="257">
        <f t="shared" si="227"/>
        <v>-46.798343421471806</v>
      </c>
      <c r="AA460" s="257"/>
      <c r="AB460" s="257"/>
      <c r="AC460" s="257"/>
      <c r="AD460" s="257"/>
      <c r="AE460" s="257"/>
      <c r="AF460" s="257"/>
      <c r="AG460" s="257"/>
      <c r="AH460" s="257"/>
      <c r="AI460" s="257"/>
      <c r="AJ460" s="257"/>
      <c r="AK460" s="257"/>
      <c r="AL460" s="257"/>
      <c r="AM460" s="257"/>
      <c r="AN460" s="257"/>
      <c r="AO460" s="257"/>
      <c r="AP460" s="257"/>
      <c r="AQ460" s="257"/>
      <c r="AR460" s="257"/>
      <c r="AS460" s="257"/>
      <c r="AT460" s="257"/>
      <c r="AU460" s="257"/>
      <c r="AV460" s="257"/>
      <c r="AW460" s="257"/>
      <c r="AX460" s="257"/>
      <c r="AY460" s="257"/>
      <c r="AZ460" s="257"/>
      <c r="BA460" s="257"/>
      <c r="BB460" s="257"/>
      <c r="BC460" s="257"/>
      <c r="BD460" s="257"/>
      <c r="BE460" s="257"/>
      <c r="BF460" s="257"/>
      <c r="BG460" s="257"/>
      <c r="BH460" s="257"/>
    </row>
    <row r="461" spans="1:60" ht="24.75" thickBot="1">
      <c r="A461" s="17" t="s">
        <v>25</v>
      </c>
      <c r="B461" s="47" t="s">
        <v>54</v>
      </c>
      <c r="C461" s="260">
        <v>6.86</v>
      </c>
      <c r="D461" s="258">
        <v>-7.07</v>
      </c>
      <c r="E461" s="258">
        <v>-4.97</v>
      </c>
      <c r="F461" s="258">
        <v>4.05</v>
      </c>
      <c r="G461" s="258">
        <v>-1.44</v>
      </c>
      <c r="H461" s="258">
        <v>-1.24</v>
      </c>
      <c r="I461" s="258">
        <v>1.49</v>
      </c>
      <c r="J461" s="258">
        <v>2.25</v>
      </c>
      <c r="K461" s="258">
        <v>-1.1399999999999999</v>
      </c>
      <c r="L461" s="258">
        <v>-7.06</v>
      </c>
      <c r="M461" s="261">
        <v>-11.17</v>
      </c>
      <c r="N461" s="258">
        <v>-0.67</v>
      </c>
      <c r="O461" s="258">
        <v>-3.61</v>
      </c>
      <c r="P461" s="258">
        <f t="shared" si="228"/>
        <v>-2.5004276228832669</v>
      </c>
      <c r="Q461" s="258">
        <f t="shared" si="228"/>
        <v>3.7941978596832584</v>
      </c>
      <c r="R461" s="258">
        <f t="shared" si="228"/>
        <v>-2.0159803318992009</v>
      </c>
      <c r="S461" s="258">
        <f t="shared" si="228"/>
        <v>0.58493288169614854</v>
      </c>
      <c r="T461" s="261">
        <f t="shared" si="228"/>
        <v>0.22294632138569714</v>
      </c>
      <c r="U461" s="259">
        <f t="shared" si="228"/>
        <v>-31.166386659199802</v>
      </c>
      <c r="V461" s="261">
        <f t="shared" si="224"/>
        <v>-22.512988030520365</v>
      </c>
      <c r="W461" s="261">
        <f t="shared" si="225"/>
        <v>-46.662889791588817</v>
      </c>
      <c r="X461" s="261">
        <f t="shared" si="226"/>
        <v>-20.979459379724897</v>
      </c>
      <c r="Y461" s="261">
        <f t="shared" si="227"/>
        <v>-45.60730660962988</v>
      </c>
      <c r="AA461" s="261"/>
      <c r="AB461" s="261"/>
      <c r="AC461" s="261"/>
      <c r="AD461" s="261"/>
      <c r="AE461" s="261"/>
      <c r="AF461" s="261"/>
      <c r="AG461" s="261"/>
      <c r="AH461" s="261"/>
      <c r="AI461" s="261"/>
      <c r="AJ461" s="261"/>
      <c r="AK461" s="261"/>
      <c r="AL461" s="261"/>
      <c r="AM461" s="261"/>
      <c r="AN461" s="261"/>
      <c r="AO461" s="261"/>
      <c r="AP461" s="261"/>
      <c r="AQ461" s="261"/>
      <c r="AR461" s="261"/>
      <c r="AS461" s="261"/>
      <c r="AT461" s="261"/>
      <c r="AU461" s="261"/>
      <c r="AV461" s="261"/>
      <c r="AW461" s="261"/>
      <c r="AX461" s="261"/>
      <c r="AY461" s="261"/>
      <c r="AZ461" s="261"/>
      <c r="BA461" s="261"/>
      <c r="BB461" s="261"/>
      <c r="BC461" s="261"/>
      <c r="BD461" s="261"/>
      <c r="BE461" s="261"/>
      <c r="BF461" s="261"/>
      <c r="BG461" s="261"/>
      <c r="BH461" s="261"/>
    </row>
    <row r="462" spans="1:60" ht="15.75" thickBot="1">
      <c r="A462" s="19" t="s">
        <v>26</v>
      </c>
      <c r="B462" s="47" t="s">
        <v>54</v>
      </c>
      <c r="C462" s="260">
        <v>1.39</v>
      </c>
      <c r="D462" s="258">
        <v>-5.82</v>
      </c>
      <c r="E462" s="258">
        <v>-3.73</v>
      </c>
      <c r="F462" s="258">
        <v>-2.42</v>
      </c>
      <c r="G462" s="258">
        <v>-0.56999999999999995</v>
      </c>
      <c r="H462" s="258">
        <v>-2.13</v>
      </c>
      <c r="I462" s="258">
        <v>-4.6399999999999997</v>
      </c>
      <c r="J462" s="258">
        <v>-1.1200000000000001</v>
      </c>
      <c r="K462" s="258">
        <v>-0.83</v>
      </c>
      <c r="L462" s="258">
        <v>-4.17</v>
      </c>
      <c r="M462" s="261">
        <v>-8.61</v>
      </c>
      <c r="N462" s="258">
        <v>-3.29</v>
      </c>
      <c r="O462" s="258">
        <v>-2.69</v>
      </c>
      <c r="P462" s="258">
        <f t="shared" si="228"/>
        <v>-1.6830780379618313</v>
      </c>
      <c r="Q462" s="258">
        <f t="shared" si="228"/>
        <v>0.91325125546735786</v>
      </c>
      <c r="R462" s="258">
        <f t="shared" si="228"/>
        <v>-0.97321159827430515</v>
      </c>
      <c r="S462" s="258">
        <f t="shared" si="228"/>
        <v>-1.5525835866261397</v>
      </c>
      <c r="T462" s="261">
        <f t="shared" si="228"/>
        <v>-0.63189787542349507</v>
      </c>
      <c r="U462" s="259">
        <f t="shared" si="228"/>
        <v>-34.027110330427867</v>
      </c>
      <c r="V462" s="262">
        <f t="shared" si="224"/>
        <v>-35.3353728776327</v>
      </c>
      <c r="W462" s="262">
        <f t="shared" si="225"/>
        <v>-57.338876893320403</v>
      </c>
      <c r="X462" s="262">
        <f t="shared" si="226"/>
        <v>-20.784982935153586</v>
      </c>
      <c r="Y462" s="262">
        <f t="shared" si="227"/>
        <v>-47.739564190076131</v>
      </c>
      <c r="AA462" s="262"/>
      <c r="AB462" s="262"/>
      <c r="AC462" s="262"/>
      <c r="AD462" s="262"/>
      <c r="AE462" s="262"/>
      <c r="AF462" s="262"/>
      <c r="AG462" s="262"/>
      <c r="AH462" s="262"/>
      <c r="AI462" s="262"/>
      <c r="AJ462" s="262"/>
      <c r="AK462" s="262"/>
      <c r="AL462" s="262"/>
      <c r="AM462" s="262"/>
      <c r="AN462" s="262"/>
      <c r="AO462" s="262"/>
      <c r="AP462" s="262"/>
      <c r="AQ462" s="262"/>
      <c r="AR462" s="262"/>
      <c r="AS462" s="262"/>
      <c r="AT462" s="262"/>
      <c r="AU462" s="262"/>
      <c r="AV462" s="262"/>
      <c r="AW462" s="262"/>
      <c r="AX462" s="262"/>
      <c r="AY462" s="262"/>
      <c r="AZ462" s="262"/>
      <c r="BA462" s="262"/>
      <c r="BB462" s="262"/>
      <c r="BC462" s="262"/>
      <c r="BD462" s="262"/>
      <c r="BE462" s="262"/>
      <c r="BF462" s="262"/>
      <c r="BG462" s="262"/>
      <c r="BH462" s="262"/>
    </row>
    <row r="463" spans="1:60">
      <c r="A463" s="316" t="s">
        <v>113</v>
      </c>
      <c r="B463" s="316"/>
      <c r="C463" s="316"/>
      <c r="D463" s="316"/>
      <c r="E463" s="316"/>
      <c r="F463" s="316"/>
      <c r="G463" s="316"/>
      <c r="H463" s="316"/>
      <c r="I463" s="316"/>
      <c r="J463" s="316"/>
      <c r="K463" s="316"/>
      <c r="L463" s="316"/>
      <c r="M463" s="316"/>
      <c r="N463" s="316"/>
      <c r="O463" s="316"/>
      <c r="P463" s="316"/>
      <c r="Q463" s="316"/>
      <c r="R463" s="316"/>
      <c r="S463" s="316"/>
      <c r="T463" s="316"/>
      <c r="U463" s="316"/>
      <c r="V463" s="316"/>
      <c r="W463" s="316"/>
      <c r="X463" s="316"/>
      <c r="Y463" s="316"/>
      <c r="Z463" s="316"/>
    </row>
    <row r="464" spans="1:60">
      <c r="A464" s="317" t="s">
        <v>46</v>
      </c>
      <c r="B464" s="317"/>
      <c r="C464" s="317"/>
      <c r="D464" s="317"/>
      <c r="E464" s="317"/>
      <c r="F464" s="317"/>
      <c r="G464" s="317"/>
      <c r="H464" s="317"/>
      <c r="I464" s="317"/>
      <c r="J464" s="317"/>
      <c r="K464" s="317"/>
      <c r="L464" s="317"/>
      <c r="M464" s="317"/>
      <c r="N464" s="317"/>
      <c r="O464" s="317"/>
      <c r="P464" s="317"/>
      <c r="Q464" s="317"/>
      <c r="R464" s="157"/>
      <c r="S464" s="157"/>
      <c r="T464" s="157"/>
      <c r="U464" s="157"/>
      <c r="V464" s="157"/>
      <c r="W464" s="157"/>
      <c r="X464" s="157"/>
      <c r="Y464" s="157"/>
      <c r="Z464" s="150"/>
    </row>
  </sheetData>
  <mergeCells count="81">
    <mergeCell ref="AA322:AA323"/>
    <mergeCell ref="T322:T323"/>
    <mergeCell ref="Z322:Z323"/>
    <mergeCell ref="U322:U323"/>
    <mergeCell ref="W322:W323"/>
    <mergeCell ref="Y322:Y323"/>
    <mergeCell ref="AA381:AM381"/>
    <mergeCell ref="AB354:AC354"/>
    <mergeCell ref="AB355:AB375"/>
    <mergeCell ref="AH354:AI354"/>
    <mergeCell ref="AH355:AH358"/>
    <mergeCell ref="R322:R323"/>
    <mergeCell ref="S322:S323"/>
    <mergeCell ref="P322:P323"/>
    <mergeCell ref="A409:M409"/>
    <mergeCell ref="A437:N437"/>
    <mergeCell ref="A229:Q229"/>
    <mergeCell ref="A230:O230"/>
    <mergeCell ref="A233:O233"/>
    <mergeCell ref="A463:Z463"/>
    <mergeCell ref="A464:Q464"/>
    <mergeCell ref="A293:Q293"/>
    <mergeCell ref="A321:N321"/>
    <mergeCell ref="A348:Z348"/>
    <mergeCell ref="A349:O349"/>
    <mergeCell ref="A351:Q351"/>
    <mergeCell ref="A381:M381"/>
    <mergeCell ref="M322:M323"/>
    <mergeCell ref="N322:N323"/>
    <mergeCell ref="O322:O323"/>
    <mergeCell ref="V322:V323"/>
    <mergeCell ref="Q322:Q323"/>
    <mergeCell ref="A117:Q117"/>
    <mergeCell ref="A147:O147"/>
    <mergeCell ref="A174:Q174"/>
    <mergeCell ref="A175:N175"/>
    <mergeCell ref="A203:N203"/>
    <mergeCell ref="A1:Q1"/>
    <mergeCell ref="A31:Q31"/>
    <mergeCell ref="A59:Q59"/>
    <mergeCell ref="A87:Q87"/>
    <mergeCell ref="G322:G323"/>
    <mergeCell ref="H322:H323"/>
    <mergeCell ref="I322:I323"/>
    <mergeCell ref="J322:J323"/>
    <mergeCell ref="K322:K323"/>
    <mergeCell ref="L322:L323"/>
    <mergeCell ref="A322:A323"/>
    <mergeCell ref="B322:B323"/>
    <mergeCell ref="C322:C323"/>
    <mergeCell ref="D322:D323"/>
    <mergeCell ref="E322:E323"/>
    <mergeCell ref="F322:F323"/>
    <mergeCell ref="AB353:AG353"/>
    <mergeCell ref="AH353:AM353"/>
    <mergeCell ref="AB119:AG119"/>
    <mergeCell ref="AB120:AC120"/>
    <mergeCell ref="AB121:AB141"/>
    <mergeCell ref="AB235:AG235"/>
    <mergeCell ref="AB236:AC236"/>
    <mergeCell ref="A263:O263"/>
    <mergeCell ref="X322:X323"/>
    <mergeCell ref="AA265:AO265"/>
    <mergeCell ref="AB3:AG3"/>
    <mergeCell ref="AB4:AC4"/>
    <mergeCell ref="AB5:AB25"/>
    <mergeCell ref="AH3:AM3"/>
    <mergeCell ref="AH4:AI4"/>
    <mergeCell ref="AH5:AH8"/>
    <mergeCell ref="A265:O265"/>
    <mergeCell ref="AB237:AB257"/>
    <mergeCell ref="AH235:AM235"/>
    <mergeCell ref="AH236:AI236"/>
    <mergeCell ref="AH237:AH240"/>
    <mergeCell ref="A113:Q113"/>
    <mergeCell ref="A114:Q114"/>
    <mergeCell ref="AQ31:BF31"/>
    <mergeCell ref="AA147:AO147"/>
    <mergeCell ref="AH119:AM119"/>
    <mergeCell ref="AH120:AI120"/>
    <mergeCell ref="AH121:AH124"/>
  </mergeCells>
  <phoneticPr fontId="49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6CBE5-1FBC-43E8-AB37-FAEB144BAE21}">
  <dimension ref="C1:AB49"/>
  <sheetViews>
    <sheetView topLeftCell="A23" workbookViewId="0">
      <selection activeCell="M41" sqref="M41"/>
    </sheetView>
  </sheetViews>
  <sheetFormatPr defaultRowHeight="15"/>
  <sheetData>
    <row r="1" spans="3:28" ht="15.75" customHeight="1" thickBot="1">
      <c r="C1" s="364" t="s">
        <v>159</v>
      </c>
      <c r="D1" s="365"/>
      <c r="E1" s="365"/>
      <c r="F1" s="365"/>
      <c r="G1" s="365"/>
      <c r="H1" s="365"/>
      <c r="I1" s="278"/>
      <c r="K1" s="350" t="s">
        <v>159</v>
      </c>
      <c r="L1" s="351"/>
      <c r="M1" s="351"/>
      <c r="N1" s="351"/>
      <c r="O1" s="351"/>
      <c r="P1" s="351"/>
      <c r="Q1" s="237"/>
    </row>
    <row r="2" spans="3:28" ht="37.5" thickBot="1">
      <c r="C2" s="366" t="s">
        <v>60</v>
      </c>
      <c r="D2" s="367"/>
      <c r="E2" s="279" t="s">
        <v>61</v>
      </c>
      <c r="F2" s="280" t="s">
        <v>62</v>
      </c>
      <c r="G2" s="280" t="s">
        <v>63</v>
      </c>
      <c r="H2" s="281" t="s">
        <v>64</v>
      </c>
      <c r="I2" s="278"/>
      <c r="K2" s="352" t="s">
        <v>60</v>
      </c>
      <c r="L2" s="353"/>
      <c r="M2" s="238" t="s">
        <v>61</v>
      </c>
      <c r="N2" s="239" t="s">
        <v>62</v>
      </c>
      <c r="O2" s="239" t="s">
        <v>63</v>
      </c>
      <c r="P2" s="240" t="s">
        <v>64</v>
      </c>
      <c r="Q2" s="237"/>
      <c r="V2" s="364" t="s">
        <v>159</v>
      </c>
      <c r="W2" s="365"/>
      <c r="X2" s="365"/>
      <c r="Y2" s="365"/>
      <c r="Z2" s="365"/>
      <c r="AA2" s="365"/>
      <c r="AB2" s="278"/>
    </row>
    <row r="3" spans="3:28" ht="37.5" thickBot="1">
      <c r="C3" s="368" t="s">
        <v>65</v>
      </c>
      <c r="D3" s="282" t="s">
        <v>3</v>
      </c>
      <c r="E3" s="283">
        <v>7147</v>
      </c>
      <c r="F3" s="284">
        <v>6.0415222573500822</v>
      </c>
      <c r="G3" s="284">
        <v>6.0415222573500822</v>
      </c>
      <c r="H3" s="285">
        <v>6.0415222573500822</v>
      </c>
      <c r="I3" s="278"/>
      <c r="K3" s="354" t="s">
        <v>65</v>
      </c>
      <c r="L3" s="241" t="s">
        <v>3</v>
      </c>
      <c r="M3" s="242">
        <f>X4</f>
        <v>182</v>
      </c>
      <c r="N3" s="295">
        <f t="shared" ref="N3:P3" si="0">Y4</f>
        <v>7.599164926931107</v>
      </c>
      <c r="O3" s="295">
        <f t="shared" si="0"/>
        <v>7.599164926931107</v>
      </c>
      <c r="P3" s="295">
        <f t="shared" si="0"/>
        <v>7.599164926931107</v>
      </c>
      <c r="Q3" s="237"/>
      <c r="V3" s="366" t="s">
        <v>60</v>
      </c>
      <c r="W3" s="367"/>
      <c r="X3" s="279" t="s">
        <v>61</v>
      </c>
      <c r="Y3" s="280" t="s">
        <v>62</v>
      </c>
      <c r="Z3" s="280" t="s">
        <v>63</v>
      </c>
      <c r="AA3" s="281" t="s">
        <v>64</v>
      </c>
      <c r="AB3" s="278"/>
    </row>
    <row r="4" spans="3:28" ht="24.75" thickBot="1">
      <c r="C4" s="369"/>
      <c r="D4" s="286" t="s">
        <v>4</v>
      </c>
      <c r="E4" s="287">
        <v>194</v>
      </c>
      <c r="F4" s="288">
        <v>0.16399262878493298</v>
      </c>
      <c r="G4" s="288">
        <v>0.16399262878493298</v>
      </c>
      <c r="H4" s="289">
        <v>6.2055148861350151</v>
      </c>
      <c r="I4" s="278"/>
      <c r="K4" s="355"/>
      <c r="L4" s="245" t="s">
        <v>4</v>
      </c>
      <c r="M4" s="246">
        <v>0</v>
      </c>
      <c r="N4" s="247">
        <v>0</v>
      </c>
      <c r="O4" s="247">
        <v>0</v>
      </c>
      <c r="P4" s="248">
        <f>P3</f>
        <v>7.599164926931107</v>
      </c>
      <c r="Q4" s="237"/>
      <c r="V4" s="368" t="s">
        <v>65</v>
      </c>
      <c r="W4" s="282" t="s">
        <v>3</v>
      </c>
      <c r="X4" s="283">
        <v>182</v>
      </c>
      <c r="Y4" s="284">
        <v>7.599164926931107</v>
      </c>
      <c r="Z4" s="284">
        <v>7.599164926931107</v>
      </c>
      <c r="AA4" s="285">
        <v>7.599164926931107</v>
      </c>
      <c r="AB4" s="278"/>
    </row>
    <row r="5" spans="3:28">
      <c r="C5" s="369"/>
      <c r="D5" s="286" t="s">
        <v>9</v>
      </c>
      <c r="E5" s="287">
        <v>5731</v>
      </c>
      <c r="F5" s="288">
        <v>4.8445451317858286</v>
      </c>
      <c r="G5" s="288">
        <v>4.8445451317858286</v>
      </c>
      <c r="H5" s="289">
        <v>11.050060017920844</v>
      </c>
      <c r="I5" s="278"/>
      <c r="K5" s="355"/>
      <c r="L5" s="245" t="s">
        <v>9</v>
      </c>
      <c r="M5" s="246">
        <f>X5</f>
        <v>59</v>
      </c>
      <c r="N5" s="294">
        <f t="shared" ref="N5:P5" si="1">Y5</f>
        <v>2.4634655532359084</v>
      </c>
      <c r="O5" s="294">
        <f t="shared" si="1"/>
        <v>2.4634655532359084</v>
      </c>
      <c r="P5" s="294">
        <f t="shared" si="1"/>
        <v>10.062630480167014</v>
      </c>
      <c r="Q5" s="237"/>
      <c r="V5" s="369"/>
      <c r="W5" s="286" t="s">
        <v>9</v>
      </c>
      <c r="X5" s="287">
        <v>59</v>
      </c>
      <c r="Y5" s="288">
        <v>2.4634655532359084</v>
      </c>
      <c r="Z5" s="288">
        <v>2.4634655532359084</v>
      </c>
      <c r="AA5" s="289">
        <v>10.062630480167014</v>
      </c>
      <c r="AB5" s="278"/>
    </row>
    <row r="6" spans="3:28" ht="24">
      <c r="C6" s="369"/>
      <c r="D6" s="286" t="s">
        <v>5</v>
      </c>
      <c r="E6" s="287">
        <v>19964</v>
      </c>
      <c r="F6" s="288">
        <v>16.876024953929907</v>
      </c>
      <c r="G6" s="288">
        <v>16.876024953929907</v>
      </c>
      <c r="H6" s="289">
        <v>27.926084971850752</v>
      </c>
      <c r="I6" s="278"/>
      <c r="K6" s="355"/>
      <c r="L6" s="245" t="s">
        <v>5</v>
      </c>
      <c r="M6" s="246">
        <f t="shared" ref="M6:M23" si="2">X6</f>
        <v>317</v>
      </c>
      <c r="N6" s="294">
        <f t="shared" ref="N6:N23" si="3">Y6</f>
        <v>13.235908141962421</v>
      </c>
      <c r="O6" s="294">
        <f t="shared" ref="O6:O23" si="4">Z6</f>
        <v>13.235908141962421</v>
      </c>
      <c r="P6" s="294">
        <f t="shared" ref="P6:P23" si="5">AA6</f>
        <v>23.298538622129435</v>
      </c>
      <c r="Q6" s="237"/>
      <c r="V6" s="369"/>
      <c r="W6" s="286" t="s">
        <v>5</v>
      </c>
      <c r="X6" s="287">
        <v>317</v>
      </c>
      <c r="Y6" s="288">
        <v>13.235908141962421</v>
      </c>
      <c r="Z6" s="288">
        <v>13.235908141962421</v>
      </c>
      <c r="AA6" s="289">
        <v>23.298538622129435</v>
      </c>
      <c r="AB6" s="278"/>
    </row>
    <row r="7" spans="3:28" ht="24">
      <c r="C7" s="369"/>
      <c r="D7" s="286" t="s">
        <v>6</v>
      </c>
      <c r="E7" s="287">
        <v>2119</v>
      </c>
      <c r="F7" s="288">
        <v>1.791239074202438</v>
      </c>
      <c r="G7" s="288">
        <v>1.791239074202438</v>
      </c>
      <c r="H7" s="289">
        <v>29.717324046053189</v>
      </c>
      <c r="I7" s="278"/>
      <c r="K7" s="355"/>
      <c r="L7" s="245" t="s">
        <v>6</v>
      </c>
      <c r="M7" s="246">
        <f t="shared" si="2"/>
        <v>56</v>
      </c>
      <c r="N7" s="294">
        <f t="shared" si="3"/>
        <v>2.3382045929018789</v>
      </c>
      <c r="O7" s="294">
        <f t="shared" si="4"/>
        <v>2.3382045929018789</v>
      </c>
      <c r="P7" s="294">
        <f t="shared" si="5"/>
        <v>25.636743215031316</v>
      </c>
      <c r="Q7" s="237"/>
      <c r="V7" s="369"/>
      <c r="W7" s="286" t="s">
        <v>6</v>
      </c>
      <c r="X7" s="287">
        <v>56</v>
      </c>
      <c r="Y7" s="288">
        <v>2.3382045929018789</v>
      </c>
      <c r="Z7" s="288">
        <v>2.3382045929018789</v>
      </c>
      <c r="AA7" s="289">
        <v>25.636743215031316</v>
      </c>
      <c r="AB7" s="278"/>
    </row>
    <row r="8" spans="3:28">
      <c r="C8" s="369"/>
      <c r="D8" s="286" t="s">
        <v>7</v>
      </c>
      <c r="E8" s="287">
        <v>9839</v>
      </c>
      <c r="F8" s="288">
        <v>8.3171313124482236</v>
      </c>
      <c r="G8" s="288">
        <v>8.3171313124482236</v>
      </c>
      <c r="H8" s="289">
        <v>38.034455358501411</v>
      </c>
      <c r="I8" s="278"/>
      <c r="K8" s="355"/>
      <c r="L8" s="245" t="s">
        <v>7</v>
      </c>
      <c r="M8" s="246">
        <f t="shared" si="2"/>
        <v>229</v>
      </c>
      <c r="N8" s="294">
        <f t="shared" si="3"/>
        <v>9.5615866388308977</v>
      </c>
      <c r="O8" s="294">
        <f t="shared" si="4"/>
        <v>9.5615866388308977</v>
      </c>
      <c r="P8" s="294">
        <f t="shared" si="5"/>
        <v>35.198329853862212</v>
      </c>
      <c r="Q8" s="237"/>
      <c r="V8" s="369"/>
      <c r="W8" s="286" t="s">
        <v>7</v>
      </c>
      <c r="X8" s="287">
        <v>229</v>
      </c>
      <c r="Y8" s="288">
        <v>9.5615866388308977</v>
      </c>
      <c r="Z8" s="288">
        <v>9.5615866388308977</v>
      </c>
      <c r="AA8" s="289">
        <v>35.198329853862212</v>
      </c>
      <c r="AB8" s="278"/>
    </row>
    <row r="9" spans="3:28" ht="36">
      <c r="C9" s="369"/>
      <c r="D9" s="286" t="s">
        <v>8</v>
      </c>
      <c r="E9" s="287">
        <v>2344</v>
      </c>
      <c r="F9" s="288">
        <v>1.9814367106798088</v>
      </c>
      <c r="G9" s="288">
        <v>1.9814367106798088</v>
      </c>
      <c r="H9" s="289">
        <v>40.01589206918122</v>
      </c>
      <c r="I9" s="278"/>
      <c r="K9" s="355"/>
      <c r="L9" s="245" t="s">
        <v>8</v>
      </c>
      <c r="M9" s="246">
        <f t="shared" si="2"/>
        <v>47</v>
      </c>
      <c r="N9" s="294">
        <f t="shared" si="3"/>
        <v>1.9624217118997911</v>
      </c>
      <c r="O9" s="294">
        <f t="shared" si="4"/>
        <v>1.9624217118997911</v>
      </c>
      <c r="P9" s="294">
        <f t="shared" si="5"/>
        <v>37.160751565762006</v>
      </c>
      <c r="Q9" s="237"/>
      <c r="V9" s="369"/>
      <c r="W9" s="286" t="s">
        <v>8</v>
      </c>
      <c r="X9" s="287">
        <v>47</v>
      </c>
      <c r="Y9" s="288">
        <v>1.9624217118997911</v>
      </c>
      <c r="Z9" s="288">
        <v>1.9624217118997911</v>
      </c>
      <c r="AA9" s="289">
        <v>37.160751565762006</v>
      </c>
      <c r="AB9" s="278"/>
    </row>
    <row r="10" spans="3:28" ht="24">
      <c r="C10" s="369"/>
      <c r="D10" s="286" t="s">
        <v>10</v>
      </c>
      <c r="E10" s="287">
        <v>11692</v>
      </c>
      <c r="F10" s="288">
        <v>9.8835145141929708</v>
      </c>
      <c r="G10" s="288">
        <v>9.8835145141929708</v>
      </c>
      <c r="H10" s="289">
        <v>49.899406583374187</v>
      </c>
      <c r="I10" s="278"/>
      <c r="K10" s="355"/>
      <c r="L10" s="245" t="s">
        <v>10</v>
      </c>
      <c r="M10" s="246">
        <f t="shared" si="2"/>
        <v>223</v>
      </c>
      <c r="N10" s="294">
        <f t="shared" si="3"/>
        <v>9.3110647181628394</v>
      </c>
      <c r="O10" s="294">
        <f t="shared" si="4"/>
        <v>9.3110647181628394</v>
      </c>
      <c r="P10" s="294">
        <f t="shared" si="5"/>
        <v>46.471816283924845</v>
      </c>
      <c r="Q10" s="237"/>
      <c r="V10" s="369"/>
      <c r="W10" s="286" t="s">
        <v>10</v>
      </c>
      <c r="X10" s="287">
        <v>223</v>
      </c>
      <c r="Y10" s="288">
        <v>9.3110647181628394</v>
      </c>
      <c r="Z10" s="288">
        <v>9.3110647181628394</v>
      </c>
      <c r="AA10" s="289">
        <v>46.471816283924845</v>
      </c>
      <c r="AB10" s="278"/>
    </row>
    <row r="11" spans="3:28">
      <c r="C11" s="369"/>
      <c r="D11" s="286" t="s">
        <v>14</v>
      </c>
      <c r="E11" s="287">
        <v>3695</v>
      </c>
      <c r="F11" s="288">
        <v>3.123467852372821</v>
      </c>
      <c r="G11" s="288">
        <v>3.123467852372821</v>
      </c>
      <c r="H11" s="289">
        <v>53.022874435747013</v>
      </c>
      <c r="I11" s="278"/>
      <c r="K11" s="355"/>
      <c r="L11" s="245" t="s">
        <v>14</v>
      </c>
      <c r="M11" s="246">
        <f t="shared" si="2"/>
        <v>69</v>
      </c>
      <c r="N11" s="294">
        <f t="shared" si="3"/>
        <v>2.8810020876826723</v>
      </c>
      <c r="O11" s="294">
        <f t="shared" si="4"/>
        <v>2.8810020876826723</v>
      </c>
      <c r="P11" s="294">
        <f t="shared" si="5"/>
        <v>49.352818371607512</v>
      </c>
      <c r="Q11" s="237"/>
      <c r="V11" s="369"/>
      <c r="W11" s="286" t="s">
        <v>14</v>
      </c>
      <c r="X11" s="287">
        <v>69</v>
      </c>
      <c r="Y11" s="288">
        <v>2.8810020876826723</v>
      </c>
      <c r="Z11" s="288">
        <v>2.8810020876826723</v>
      </c>
      <c r="AA11" s="289">
        <v>49.352818371607512</v>
      </c>
      <c r="AB11" s="278"/>
    </row>
    <row r="12" spans="3:28">
      <c r="C12" s="369"/>
      <c r="D12" s="286" t="s">
        <v>12</v>
      </c>
      <c r="E12" s="287">
        <v>10350</v>
      </c>
      <c r="F12" s="288">
        <v>8.7490912779590513</v>
      </c>
      <c r="G12" s="288">
        <v>8.7490912779590513</v>
      </c>
      <c r="H12" s="289">
        <v>61.771965713706066</v>
      </c>
      <c r="I12" s="278"/>
      <c r="K12" s="355"/>
      <c r="L12" s="245" t="s">
        <v>12</v>
      </c>
      <c r="M12" s="246">
        <f t="shared" si="2"/>
        <v>152</v>
      </c>
      <c r="N12" s="294">
        <f t="shared" si="3"/>
        <v>6.346555323590815</v>
      </c>
      <c r="O12" s="294">
        <f t="shared" si="4"/>
        <v>6.346555323590815</v>
      </c>
      <c r="P12" s="294">
        <f t="shared" si="5"/>
        <v>55.699373695198332</v>
      </c>
      <c r="Q12" s="237"/>
      <c r="V12" s="369"/>
      <c r="W12" s="286" t="s">
        <v>12</v>
      </c>
      <c r="X12" s="287">
        <v>152</v>
      </c>
      <c r="Y12" s="288">
        <v>6.346555323590815</v>
      </c>
      <c r="Z12" s="288">
        <v>6.346555323590815</v>
      </c>
      <c r="AA12" s="289">
        <v>55.699373695198332</v>
      </c>
      <c r="AB12" s="278"/>
    </row>
    <row r="13" spans="3:28">
      <c r="C13" s="369"/>
      <c r="D13" s="286" t="s">
        <v>13</v>
      </c>
      <c r="E13" s="287">
        <v>1699</v>
      </c>
      <c r="F13" s="288">
        <v>1.436203486111346</v>
      </c>
      <c r="G13" s="288">
        <v>1.436203486111346</v>
      </c>
      <c r="H13" s="289">
        <v>63.208169199817412</v>
      </c>
      <c r="I13" s="278"/>
      <c r="K13" s="355"/>
      <c r="L13" s="245" t="s">
        <v>13</v>
      </c>
      <c r="M13" s="246">
        <f t="shared" si="2"/>
        <v>45</v>
      </c>
      <c r="N13" s="294">
        <f t="shared" si="3"/>
        <v>1.8789144050104383</v>
      </c>
      <c r="O13" s="294">
        <f t="shared" si="4"/>
        <v>1.8789144050104383</v>
      </c>
      <c r="P13" s="294">
        <f t="shared" si="5"/>
        <v>57.578288100208766</v>
      </c>
      <c r="Q13" s="237"/>
      <c r="V13" s="369"/>
      <c r="W13" s="286" t="s">
        <v>13</v>
      </c>
      <c r="X13" s="287">
        <v>45</v>
      </c>
      <c r="Y13" s="288">
        <v>1.8789144050104383</v>
      </c>
      <c r="Z13" s="288">
        <v>1.8789144050104383</v>
      </c>
      <c r="AA13" s="289">
        <v>57.578288100208766</v>
      </c>
      <c r="AB13" s="278"/>
    </row>
    <row r="14" spans="3:28">
      <c r="C14" s="369"/>
      <c r="D14" s="286" t="s">
        <v>15</v>
      </c>
      <c r="E14" s="287">
        <v>13300</v>
      </c>
      <c r="F14" s="288">
        <v>11.24279362288458</v>
      </c>
      <c r="G14" s="288">
        <v>11.24279362288458</v>
      </c>
      <c r="H14" s="289">
        <v>74.450962822701996</v>
      </c>
      <c r="I14" s="278"/>
      <c r="K14" s="355"/>
      <c r="L14" s="245" t="s">
        <v>15</v>
      </c>
      <c r="M14" s="246">
        <f t="shared" si="2"/>
        <v>261</v>
      </c>
      <c r="N14" s="294">
        <f t="shared" si="3"/>
        <v>10.897703549060543</v>
      </c>
      <c r="O14" s="294">
        <f t="shared" si="4"/>
        <v>10.897703549060543</v>
      </c>
      <c r="P14" s="294">
        <f t="shared" si="5"/>
        <v>68.475991649269304</v>
      </c>
      <c r="Q14" s="237"/>
      <c r="V14" s="369"/>
      <c r="W14" s="286" t="s">
        <v>15</v>
      </c>
      <c r="X14" s="287">
        <v>261</v>
      </c>
      <c r="Y14" s="288">
        <v>10.897703549060543</v>
      </c>
      <c r="Z14" s="288">
        <v>10.897703549060543</v>
      </c>
      <c r="AA14" s="289">
        <v>68.475991649269304</v>
      </c>
      <c r="AB14" s="278"/>
    </row>
    <row r="15" spans="3:28" ht="24">
      <c r="C15" s="369"/>
      <c r="D15" s="286" t="s">
        <v>19</v>
      </c>
      <c r="E15" s="287">
        <v>7088</v>
      </c>
      <c r="F15" s="288">
        <v>5.9916482104515714</v>
      </c>
      <c r="G15" s="288">
        <v>5.9916482104515714</v>
      </c>
      <c r="H15" s="289">
        <v>80.442611033153568</v>
      </c>
      <c r="I15" s="278"/>
      <c r="K15" s="355"/>
      <c r="L15" s="245" t="s">
        <v>19</v>
      </c>
      <c r="M15" s="246">
        <f t="shared" si="2"/>
        <v>176</v>
      </c>
      <c r="N15" s="294">
        <f t="shared" si="3"/>
        <v>7.3486430062630479</v>
      </c>
      <c r="O15" s="294">
        <f t="shared" si="4"/>
        <v>7.3486430062630479</v>
      </c>
      <c r="P15" s="294">
        <f t="shared" si="5"/>
        <v>75.824634655532364</v>
      </c>
      <c r="Q15" s="237"/>
      <c r="V15" s="369"/>
      <c r="W15" s="286" t="s">
        <v>19</v>
      </c>
      <c r="X15" s="287">
        <v>176</v>
      </c>
      <c r="Y15" s="288">
        <v>7.3486430062630479</v>
      </c>
      <c r="Z15" s="288">
        <v>7.3486430062630479</v>
      </c>
      <c r="AA15" s="289">
        <v>75.824634655532364</v>
      </c>
      <c r="AB15" s="278"/>
    </row>
    <row r="16" spans="3:28">
      <c r="C16" s="369"/>
      <c r="D16" s="286" t="s">
        <v>17</v>
      </c>
      <c r="E16" s="287">
        <v>2205</v>
      </c>
      <c r="F16" s="288">
        <v>1.863936837478233</v>
      </c>
      <c r="G16" s="288">
        <v>1.863936837478233</v>
      </c>
      <c r="H16" s="289">
        <v>82.306547870631803</v>
      </c>
      <c r="I16" s="278"/>
      <c r="K16" s="355"/>
      <c r="L16" s="245" t="s">
        <v>17</v>
      </c>
      <c r="M16" s="246">
        <f t="shared" si="2"/>
        <v>59</v>
      </c>
      <c r="N16" s="294">
        <f t="shared" si="3"/>
        <v>2.4634655532359084</v>
      </c>
      <c r="O16" s="294">
        <f t="shared" si="4"/>
        <v>2.4634655532359084</v>
      </c>
      <c r="P16" s="294">
        <f t="shared" si="5"/>
        <v>78.28810020876827</v>
      </c>
      <c r="Q16" s="237"/>
      <c r="V16" s="369"/>
      <c r="W16" s="286" t="s">
        <v>17</v>
      </c>
      <c r="X16" s="287">
        <v>59</v>
      </c>
      <c r="Y16" s="288">
        <v>2.4634655532359084</v>
      </c>
      <c r="Z16" s="288">
        <v>2.4634655532359084</v>
      </c>
      <c r="AA16" s="289">
        <v>78.28810020876827</v>
      </c>
      <c r="AB16" s="278"/>
    </row>
    <row r="17" spans="3:28">
      <c r="C17" s="369"/>
      <c r="D17" s="286" t="s">
        <v>18</v>
      </c>
      <c r="E17" s="287">
        <v>378</v>
      </c>
      <c r="F17" s="288">
        <v>0.31953202928198282</v>
      </c>
      <c r="G17" s="288">
        <v>0.31953202928198282</v>
      </c>
      <c r="H17" s="289">
        <v>82.626079899913776</v>
      </c>
      <c r="I17" s="278"/>
      <c r="K17" s="355"/>
      <c r="L17" s="245" t="s">
        <v>18</v>
      </c>
      <c r="M17" s="246">
        <f t="shared" si="2"/>
        <v>25</v>
      </c>
      <c r="N17" s="294">
        <f t="shared" si="3"/>
        <v>1.0438413361169103</v>
      </c>
      <c r="O17" s="294">
        <f t="shared" si="4"/>
        <v>1.0438413361169103</v>
      </c>
      <c r="P17" s="294">
        <f t="shared" si="5"/>
        <v>79.331941544885183</v>
      </c>
      <c r="Q17" s="237"/>
      <c r="V17" s="369"/>
      <c r="W17" s="286" t="s">
        <v>18</v>
      </c>
      <c r="X17" s="287">
        <v>25</v>
      </c>
      <c r="Y17" s="288">
        <v>1.0438413361169103</v>
      </c>
      <c r="Z17" s="288">
        <v>1.0438413361169103</v>
      </c>
      <c r="AA17" s="289">
        <v>79.331941544885183</v>
      </c>
      <c r="AB17" s="278"/>
    </row>
    <row r="18" spans="3:28">
      <c r="C18" s="369"/>
      <c r="D18" s="286" t="s">
        <v>20</v>
      </c>
      <c r="E18" s="287">
        <v>7265</v>
      </c>
      <c r="F18" s="288">
        <v>6.141270351147103</v>
      </c>
      <c r="G18" s="288">
        <v>6.141270351147103</v>
      </c>
      <c r="H18" s="289">
        <v>88.76735025106089</v>
      </c>
      <c r="I18" s="278"/>
      <c r="K18" s="355"/>
      <c r="L18" s="245" t="s">
        <v>20</v>
      </c>
      <c r="M18" s="246">
        <f t="shared" si="2"/>
        <v>160</v>
      </c>
      <c r="N18" s="294">
        <f t="shared" si="3"/>
        <v>6.6805845511482245</v>
      </c>
      <c r="O18" s="294">
        <f t="shared" si="4"/>
        <v>6.6805845511482245</v>
      </c>
      <c r="P18" s="294">
        <f t="shared" si="5"/>
        <v>86.012526096033397</v>
      </c>
      <c r="Q18" s="237"/>
      <c r="V18" s="369"/>
      <c r="W18" s="286" t="s">
        <v>20</v>
      </c>
      <c r="X18" s="287">
        <v>160</v>
      </c>
      <c r="Y18" s="288">
        <v>6.6805845511482245</v>
      </c>
      <c r="Z18" s="288">
        <v>6.6805845511482245</v>
      </c>
      <c r="AA18" s="289">
        <v>86.012526096033397</v>
      </c>
      <c r="AB18" s="278"/>
    </row>
    <row r="19" spans="3:28">
      <c r="C19" s="369"/>
      <c r="D19" s="286" t="s">
        <v>21</v>
      </c>
      <c r="E19" s="287">
        <v>677</v>
      </c>
      <c r="F19" s="288">
        <v>0.57228355508968876</v>
      </c>
      <c r="G19" s="288">
        <v>0.57228355508968876</v>
      </c>
      <c r="H19" s="289">
        <v>89.339633806150559</v>
      </c>
      <c r="I19" s="278"/>
      <c r="K19" s="355"/>
      <c r="L19" s="245" t="s">
        <v>21</v>
      </c>
      <c r="M19" s="246">
        <f t="shared" si="2"/>
        <v>18</v>
      </c>
      <c r="N19" s="294">
        <f t="shared" si="3"/>
        <v>0.75156576200417535</v>
      </c>
      <c r="O19" s="294">
        <f t="shared" si="4"/>
        <v>0.75156576200417535</v>
      </c>
      <c r="P19" s="294">
        <f t="shared" si="5"/>
        <v>86.764091858037574</v>
      </c>
      <c r="Q19" s="237"/>
      <c r="V19" s="369"/>
      <c r="W19" s="286" t="s">
        <v>21</v>
      </c>
      <c r="X19" s="287">
        <v>18</v>
      </c>
      <c r="Y19" s="288">
        <v>0.75156576200417535</v>
      </c>
      <c r="Z19" s="288">
        <v>0.75156576200417535</v>
      </c>
      <c r="AA19" s="289">
        <v>86.764091858037574</v>
      </c>
      <c r="AB19" s="278"/>
    </row>
    <row r="20" spans="3:28">
      <c r="C20" s="369"/>
      <c r="D20" s="286" t="s">
        <v>22</v>
      </c>
      <c r="E20" s="287">
        <v>2079</v>
      </c>
      <c r="F20" s="288">
        <v>1.7574261610509054</v>
      </c>
      <c r="G20" s="288">
        <v>1.7574261610509054</v>
      </c>
      <c r="H20" s="289">
        <v>91.097059967201474</v>
      </c>
      <c r="I20" s="278"/>
      <c r="K20" s="355"/>
      <c r="L20" s="245" t="s">
        <v>22</v>
      </c>
      <c r="M20" s="246">
        <f t="shared" si="2"/>
        <v>61</v>
      </c>
      <c r="N20" s="294">
        <f t="shared" si="3"/>
        <v>2.546972860125261</v>
      </c>
      <c r="O20" s="294">
        <f t="shared" si="4"/>
        <v>2.546972860125261</v>
      </c>
      <c r="P20" s="294">
        <f t="shared" si="5"/>
        <v>89.311064718162839</v>
      </c>
      <c r="Q20" s="237"/>
      <c r="V20" s="369"/>
      <c r="W20" s="286" t="s">
        <v>22</v>
      </c>
      <c r="X20" s="287">
        <v>61</v>
      </c>
      <c r="Y20" s="288">
        <v>2.546972860125261</v>
      </c>
      <c r="Z20" s="288">
        <v>2.546972860125261</v>
      </c>
      <c r="AA20" s="289">
        <v>89.311064718162839</v>
      </c>
      <c r="AB20" s="278"/>
    </row>
    <row r="21" spans="3:28">
      <c r="C21" s="369"/>
      <c r="D21" s="286" t="s">
        <v>23</v>
      </c>
      <c r="E21" s="287">
        <v>8053</v>
      </c>
      <c r="F21" s="288">
        <v>6.8073847402322949</v>
      </c>
      <c r="G21" s="288">
        <v>6.8073847402322949</v>
      </c>
      <c r="H21" s="289">
        <v>97.904444707433768</v>
      </c>
      <c r="I21" s="278"/>
      <c r="K21" s="355"/>
      <c r="L21" s="245" t="s">
        <v>23</v>
      </c>
      <c r="M21" s="246">
        <f t="shared" si="2"/>
        <v>161</v>
      </c>
      <c r="N21" s="294">
        <f t="shared" si="3"/>
        <v>6.7223382045929023</v>
      </c>
      <c r="O21" s="294">
        <f t="shared" si="4"/>
        <v>6.7223382045929023</v>
      </c>
      <c r="P21" s="294">
        <f t="shared" si="5"/>
        <v>96.033402922755741</v>
      </c>
      <c r="Q21" s="237"/>
      <c r="V21" s="369"/>
      <c r="W21" s="286" t="s">
        <v>23</v>
      </c>
      <c r="X21" s="287">
        <v>161</v>
      </c>
      <c r="Y21" s="288">
        <v>6.7223382045929023</v>
      </c>
      <c r="Z21" s="288">
        <v>6.7223382045929023</v>
      </c>
      <c r="AA21" s="289">
        <v>96.033402922755741</v>
      </c>
      <c r="AB21" s="278"/>
    </row>
    <row r="22" spans="3:28">
      <c r="C22" s="369"/>
      <c r="D22" s="286" t="s">
        <v>24</v>
      </c>
      <c r="E22" s="287">
        <v>2479</v>
      </c>
      <c r="F22" s="288">
        <v>2.0955552925662309</v>
      </c>
      <c r="G22" s="288">
        <v>2.0955552925662309</v>
      </c>
      <c r="H22" s="289">
        <v>100</v>
      </c>
      <c r="I22" s="278"/>
      <c r="K22" s="355"/>
      <c r="L22" s="245" t="s">
        <v>24</v>
      </c>
      <c r="M22" s="246">
        <f t="shared" si="2"/>
        <v>95</v>
      </c>
      <c r="N22" s="294">
        <f t="shared" si="3"/>
        <v>3.9665970772442591</v>
      </c>
      <c r="O22" s="294">
        <f t="shared" si="4"/>
        <v>3.9665970772442591</v>
      </c>
      <c r="P22" s="294">
        <f t="shared" si="5"/>
        <v>100</v>
      </c>
      <c r="Q22" s="237"/>
      <c r="V22" s="369"/>
      <c r="W22" s="286" t="s">
        <v>24</v>
      </c>
      <c r="X22" s="287">
        <v>95</v>
      </c>
      <c r="Y22" s="288">
        <v>3.9665970772442591</v>
      </c>
      <c r="Z22" s="288">
        <v>3.9665970772442591</v>
      </c>
      <c r="AA22" s="289">
        <v>100</v>
      </c>
      <c r="AB22" s="278"/>
    </row>
    <row r="23" spans="3:28" ht="15.75" thickBot="1">
      <c r="C23" s="370"/>
      <c r="D23" s="290" t="s">
        <v>26</v>
      </c>
      <c r="E23" s="291">
        <v>118298</v>
      </c>
      <c r="F23" s="292">
        <v>100</v>
      </c>
      <c r="G23" s="292">
        <v>100</v>
      </c>
      <c r="H23" s="293"/>
      <c r="I23" s="278"/>
      <c r="K23" s="356"/>
      <c r="L23" s="249" t="s">
        <v>26</v>
      </c>
      <c r="M23" s="246">
        <f t="shared" si="2"/>
        <v>2395</v>
      </c>
      <c r="N23" s="294">
        <f t="shared" si="3"/>
        <v>100</v>
      </c>
      <c r="O23" s="294">
        <f t="shared" si="4"/>
        <v>100</v>
      </c>
      <c r="P23" s="294">
        <f t="shared" si="5"/>
        <v>0</v>
      </c>
      <c r="Q23" s="237"/>
      <c r="V23" s="370"/>
      <c r="W23" s="290" t="s">
        <v>26</v>
      </c>
      <c r="X23" s="291">
        <v>2395</v>
      </c>
      <c r="Y23" s="292">
        <v>100</v>
      </c>
      <c r="Z23" s="292">
        <v>100</v>
      </c>
      <c r="AA23" s="293"/>
      <c r="AB23" s="278"/>
    </row>
    <row r="24" spans="3:28">
      <c r="H24" t="s">
        <v>150</v>
      </c>
      <c r="P24" t="s">
        <v>151</v>
      </c>
      <c r="V24" t="s">
        <v>250</v>
      </c>
    </row>
    <row r="26" spans="3:28" ht="15.75" customHeight="1" thickBot="1">
      <c r="C26" s="371" t="s">
        <v>159</v>
      </c>
      <c r="D26" s="371"/>
      <c r="E26" s="371"/>
      <c r="F26" s="371"/>
      <c r="G26" s="371"/>
      <c r="H26" s="371"/>
      <c r="I26" s="237"/>
      <c r="K26" s="364" t="s">
        <v>159</v>
      </c>
      <c r="L26" s="365"/>
      <c r="M26" s="365"/>
      <c r="N26" s="365"/>
      <c r="O26" s="365"/>
      <c r="P26" s="365"/>
      <c r="Q26" s="278"/>
      <c r="V26" s="364" t="s">
        <v>159</v>
      </c>
      <c r="W26" s="365"/>
      <c r="X26" s="365"/>
      <c r="Y26" s="365"/>
      <c r="Z26" s="365"/>
      <c r="AA26" s="365"/>
      <c r="AB26" s="278"/>
    </row>
    <row r="27" spans="3:28" ht="37.5" thickBot="1">
      <c r="C27" s="352" t="s">
        <v>60</v>
      </c>
      <c r="D27" s="353"/>
      <c r="E27" s="238" t="s">
        <v>61</v>
      </c>
      <c r="F27" s="239" t="s">
        <v>62</v>
      </c>
      <c r="G27" s="239" t="s">
        <v>63</v>
      </c>
      <c r="H27" s="240" t="s">
        <v>64</v>
      </c>
      <c r="I27" s="237"/>
      <c r="K27" s="366" t="s">
        <v>60</v>
      </c>
      <c r="L27" s="367"/>
      <c r="M27" s="279" t="s">
        <v>61</v>
      </c>
      <c r="N27" s="280" t="s">
        <v>62</v>
      </c>
      <c r="O27" s="280" t="s">
        <v>63</v>
      </c>
      <c r="P27" s="281" t="s">
        <v>64</v>
      </c>
      <c r="Q27" s="278"/>
      <c r="V27" s="366" t="s">
        <v>60</v>
      </c>
      <c r="W27" s="367"/>
      <c r="X27" s="279" t="s">
        <v>61</v>
      </c>
      <c r="Y27" s="280" t="s">
        <v>62</v>
      </c>
      <c r="Z27" s="280" t="s">
        <v>63</v>
      </c>
      <c r="AA27" s="281" t="s">
        <v>64</v>
      </c>
      <c r="AB27" s="278"/>
    </row>
    <row r="28" spans="3:28" ht="15.75" thickBot="1">
      <c r="C28" s="354" t="s">
        <v>65</v>
      </c>
      <c r="D28" s="241" t="s">
        <v>3</v>
      </c>
      <c r="E28" s="242">
        <f>X28</f>
        <v>169</v>
      </c>
      <c r="F28" s="295">
        <f t="shared" ref="F28:H28" si="6">Y28</f>
        <v>7.4285714285714288</v>
      </c>
      <c r="G28" s="295">
        <f t="shared" si="6"/>
        <v>7.4285714285714288</v>
      </c>
      <c r="H28" s="295">
        <f t="shared" si="6"/>
        <v>7.4285714285714288</v>
      </c>
      <c r="I28" s="237"/>
      <c r="K28" s="368" t="s">
        <v>65</v>
      </c>
      <c r="L28" s="282" t="s">
        <v>3</v>
      </c>
      <c r="M28" s="283">
        <v>9837</v>
      </c>
      <c r="N28" s="284">
        <v>6.1771188516097437</v>
      </c>
      <c r="O28" s="284">
        <v>6.1771188516097437</v>
      </c>
      <c r="P28" s="285">
        <v>6.1771188516097437</v>
      </c>
      <c r="Q28" s="278"/>
      <c r="V28" s="368" t="s">
        <v>65</v>
      </c>
      <c r="W28" s="282" t="s">
        <v>3</v>
      </c>
      <c r="X28" s="283">
        <v>169</v>
      </c>
      <c r="Y28" s="284">
        <v>7.4285714285714288</v>
      </c>
      <c r="Z28" s="284">
        <v>7.4285714285714288</v>
      </c>
      <c r="AA28" s="285">
        <v>7.4285714285714288</v>
      </c>
      <c r="AB28" s="278"/>
    </row>
    <row r="29" spans="3:28" ht="24">
      <c r="C29" s="355"/>
      <c r="D29" s="245" t="s">
        <v>4</v>
      </c>
      <c r="E29" s="246">
        <v>0</v>
      </c>
      <c r="F29" s="247">
        <v>0</v>
      </c>
      <c r="G29" s="247">
        <v>0</v>
      </c>
      <c r="H29" s="248">
        <v>7</v>
      </c>
      <c r="I29" s="237"/>
      <c r="K29" s="369"/>
      <c r="L29" s="286" t="s">
        <v>4</v>
      </c>
      <c r="M29" s="287">
        <v>278</v>
      </c>
      <c r="N29" s="288">
        <v>0.17456938505108352</v>
      </c>
      <c r="O29" s="288">
        <v>0.17456938505108352</v>
      </c>
      <c r="P29" s="289">
        <v>6.3516882366608272</v>
      </c>
      <c r="Q29" s="278"/>
      <c r="V29" s="369"/>
      <c r="W29" s="286" t="s">
        <v>9</v>
      </c>
      <c r="X29" s="287">
        <v>57</v>
      </c>
      <c r="Y29" s="288">
        <v>2.5054945054945055</v>
      </c>
      <c r="Z29" s="288">
        <v>2.5054945054945055</v>
      </c>
      <c r="AA29" s="289">
        <v>9.9340659340659343</v>
      </c>
      <c r="AB29" s="278"/>
    </row>
    <row r="30" spans="3:28" ht="24">
      <c r="C30" s="355"/>
      <c r="D30" s="245" t="s">
        <v>9</v>
      </c>
      <c r="E30" s="246">
        <f>X29</f>
        <v>57</v>
      </c>
      <c r="F30" s="294">
        <f t="shared" ref="F30:H30" si="7">Y29</f>
        <v>2.5054945054945055</v>
      </c>
      <c r="G30" s="294">
        <f t="shared" si="7"/>
        <v>2.5054945054945055</v>
      </c>
      <c r="H30" s="294">
        <f t="shared" si="7"/>
        <v>9.9340659340659343</v>
      </c>
      <c r="I30" s="237"/>
      <c r="K30" s="369"/>
      <c r="L30" s="286" t="s">
        <v>9</v>
      </c>
      <c r="M30" s="287">
        <v>6880</v>
      </c>
      <c r="N30" s="288">
        <v>4.3202783063001968</v>
      </c>
      <c r="O30" s="288">
        <v>4.3202783063001968</v>
      </c>
      <c r="P30" s="289">
        <v>10.671966542961023</v>
      </c>
      <c r="Q30" s="278"/>
      <c r="V30" s="369"/>
      <c r="W30" s="286" t="s">
        <v>5</v>
      </c>
      <c r="X30" s="287">
        <v>301</v>
      </c>
      <c r="Y30" s="288">
        <v>13.230769230769232</v>
      </c>
      <c r="Z30" s="288">
        <v>13.230769230769232</v>
      </c>
      <c r="AA30" s="289">
        <v>23.164835164835164</v>
      </c>
      <c r="AB30" s="278"/>
    </row>
    <row r="31" spans="3:28" ht="24">
      <c r="C31" s="355"/>
      <c r="D31" s="245" t="s">
        <v>5</v>
      </c>
      <c r="E31" s="246">
        <f t="shared" ref="E31:E48" si="8">X30</f>
        <v>301</v>
      </c>
      <c r="F31" s="294">
        <f t="shared" ref="F31:F48" si="9">Y30</f>
        <v>13.230769230769232</v>
      </c>
      <c r="G31" s="294">
        <f t="shared" ref="G31:G48" si="10">Z30</f>
        <v>13.230769230769232</v>
      </c>
      <c r="H31" s="294">
        <f t="shared" ref="H31:H47" si="11">AA30</f>
        <v>23.164835164835164</v>
      </c>
      <c r="I31" s="237"/>
      <c r="K31" s="369"/>
      <c r="L31" s="286" t="s">
        <v>5</v>
      </c>
      <c r="M31" s="287">
        <v>25940</v>
      </c>
      <c r="N31" s="288">
        <v>16.28895628857952</v>
      </c>
      <c r="O31" s="288">
        <v>16.28895628857952</v>
      </c>
      <c r="P31" s="289">
        <v>26.960922831540547</v>
      </c>
      <c r="Q31" s="278"/>
      <c r="V31" s="369"/>
      <c r="W31" s="286" t="s">
        <v>6</v>
      </c>
      <c r="X31" s="287">
        <v>49</v>
      </c>
      <c r="Y31" s="288">
        <v>2.1538461538461537</v>
      </c>
      <c r="Z31" s="288">
        <v>2.1538461538461537</v>
      </c>
      <c r="AA31" s="289">
        <v>25.318681318681318</v>
      </c>
      <c r="AB31" s="278"/>
    </row>
    <row r="32" spans="3:28" ht="24">
      <c r="C32" s="355"/>
      <c r="D32" s="245" t="s">
        <v>6</v>
      </c>
      <c r="E32" s="246">
        <f t="shared" si="8"/>
        <v>49</v>
      </c>
      <c r="F32" s="294">
        <f t="shared" si="9"/>
        <v>2.1538461538461537</v>
      </c>
      <c r="G32" s="294">
        <f t="shared" si="10"/>
        <v>2.1538461538461537</v>
      </c>
      <c r="H32" s="294">
        <f t="shared" si="11"/>
        <v>25.318681318681318</v>
      </c>
      <c r="I32" s="237"/>
      <c r="K32" s="369"/>
      <c r="L32" s="286" t="s">
        <v>6</v>
      </c>
      <c r="M32" s="287">
        <v>2814</v>
      </c>
      <c r="N32" s="288">
        <v>1.7670440630710396</v>
      </c>
      <c r="O32" s="288">
        <v>1.7670440630710396</v>
      </c>
      <c r="P32" s="289">
        <v>28.727966894611583</v>
      </c>
      <c r="Q32" s="278"/>
      <c r="V32" s="369"/>
      <c r="W32" s="286" t="s">
        <v>7</v>
      </c>
      <c r="X32" s="287">
        <v>223</v>
      </c>
      <c r="Y32" s="288">
        <v>9.8021978021978029</v>
      </c>
      <c r="Z32" s="288">
        <v>9.8021978021978029</v>
      </c>
      <c r="AA32" s="289">
        <v>35.120879120879124</v>
      </c>
      <c r="AB32" s="278"/>
    </row>
    <row r="33" spans="3:28" ht="36">
      <c r="C33" s="355"/>
      <c r="D33" s="245" t="s">
        <v>7</v>
      </c>
      <c r="E33" s="246">
        <f t="shared" si="8"/>
        <v>223</v>
      </c>
      <c r="F33" s="294">
        <f t="shared" si="9"/>
        <v>9.8021978021978029</v>
      </c>
      <c r="G33" s="294">
        <f t="shared" si="10"/>
        <v>9.8021978021978029</v>
      </c>
      <c r="H33" s="294">
        <f t="shared" si="11"/>
        <v>35.120879120879124</v>
      </c>
      <c r="I33" s="237"/>
      <c r="K33" s="369"/>
      <c r="L33" s="286" t="s">
        <v>7</v>
      </c>
      <c r="M33" s="287">
        <v>12919</v>
      </c>
      <c r="N33" s="288">
        <v>8.1124528254494539</v>
      </c>
      <c r="O33" s="288">
        <v>8.1124528254494539</v>
      </c>
      <c r="P33" s="289">
        <v>36.840419720061035</v>
      </c>
      <c r="Q33" s="278"/>
      <c r="V33" s="369"/>
      <c r="W33" s="286" t="s">
        <v>8</v>
      </c>
      <c r="X33" s="287">
        <v>47</v>
      </c>
      <c r="Y33" s="288">
        <v>2.0659340659340661</v>
      </c>
      <c r="Z33" s="288">
        <v>2.0659340659340661</v>
      </c>
      <c r="AA33" s="289">
        <v>37.18681318681319</v>
      </c>
      <c r="AB33" s="278"/>
    </row>
    <row r="34" spans="3:28" ht="36">
      <c r="C34" s="355"/>
      <c r="D34" s="245" t="s">
        <v>8</v>
      </c>
      <c r="E34" s="246">
        <f t="shared" si="8"/>
        <v>47</v>
      </c>
      <c r="F34" s="294">
        <f t="shared" si="9"/>
        <v>2.0659340659340661</v>
      </c>
      <c r="G34" s="294">
        <f t="shared" si="10"/>
        <v>2.0659340659340661</v>
      </c>
      <c r="H34" s="294">
        <f t="shared" si="11"/>
        <v>37.18681318681319</v>
      </c>
      <c r="I34" s="237"/>
      <c r="K34" s="369"/>
      <c r="L34" s="286" t="s">
        <v>8</v>
      </c>
      <c r="M34" s="287">
        <v>3029</v>
      </c>
      <c r="N34" s="288">
        <v>1.9020527601429207</v>
      </c>
      <c r="O34" s="288">
        <v>1.9020527601429207</v>
      </c>
      <c r="P34" s="289">
        <v>38.742472480203958</v>
      </c>
      <c r="Q34" s="278"/>
      <c r="V34" s="369"/>
      <c r="W34" s="286" t="s">
        <v>10</v>
      </c>
      <c r="X34" s="287">
        <v>217</v>
      </c>
      <c r="Y34" s="288">
        <v>9.5384615384615383</v>
      </c>
      <c r="Z34" s="288">
        <v>9.5384615384615383</v>
      </c>
      <c r="AA34" s="289">
        <v>46.725274725274723</v>
      </c>
      <c r="AB34" s="278"/>
    </row>
    <row r="35" spans="3:28" ht="24">
      <c r="C35" s="355"/>
      <c r="D35" s="245" t="s">
        <v>10</v>
      </c>
      <c r="E35" s="246">
        <f t="shared" si="8"/>
        <v>217</v>
      </c>
      <c r="F35" s="294">
        <f t="shared" si="9"/>
        <v>9.5384615384615383</v>
      </c>
      <c r="G35" s="294">
        <f t="shared" si="10"/>
        <v>9.5384615384615383</v>
      </c>
      <c r="H35" s="294">
        <f t="shared" si="11"/>
        <v>46.725274725274723</v>
      </c>
      <c r="I35" s="237"/>
      <c r="K35" s="369"/>
      <c r="L35" s="286" t="s">
        <v>10</v>
      </c>
      <c r="M35" s="287">
        <v>15096</v>
      </c>
      <c r="N35" s="288">
        <v>9.4794943767307807</v>
      </c>
      <c r="O35" s="288">
        <v>9.4794943767307807</v>
      </c>
      <c r="P35" s="289">
        <v>48.221966856934742</v>
      </c>
      <c r="Q35" s="278"/>
      <c r="V35" s="369"/>
      <c r="W35" s="286" t="s">
        <v>14</v>
      </c>
      <c r="X35" s="287">
        <v>67</v>
      </c>
      <c r="Y35" s="288">
        <v>2.9450549450549453</v>
      </c>
      <c r="Z35" s="288">
        <v>2.9450549450549453</v>
      </c>
      <c r="AA35" s="289">
        <v>49.670329670329672</v>
      </c>
      <c r="AB35" s="278"/>
    </row>
    <row r="36" spans="3:28">
      <c r="C36" s="355"/>
      <c r="D36" s="245" t="s">
        <v>14</v>
      </c>
      <c r="E36" s="246">
        <f t="shared" si="8"/>
        <v>67</v>
      </c>
      <c r="F36" s="294">
        <f t="shared" si="9"/>
        <v>2.9450549450549453</v>
      </c>
      <c r="G36" s="294">
        <f t="shared" si="10"/>
        <v>2.9450549450549453</v>
      </c>
      <c r="H36" s="294">
        <f t="shared" si="11"/>
        <v>49.670329670329672</v>
      </c>
      <c r="I36" s="237"/>
      <c r="K36" s="369"/>
      <c r="L36" s="286" t="s">
        <v>14</v>
      </c>
      <c r="M36" s="287">
        <v>4918</v>
      </c>
      <c r="N36" s="288">
        <v>3.0882454520907507</v>
      </c>
      <c r="O36" s="288">
        <v>3.0882454520907507</v>
      </c>
      <c r="P36" s="289">
        <v>51.310212309025495</v>
      </c>
      <c r="Q36" s="278"/>
      <c r="V36" s="369"/>
      <c r="W36" s="286" t="s">
        <v>12</v>
      </c>
      <c r="X36" s="287">
        <v>139</v>
      </c>
      <c r="Y36" s="288">
        <v>6.1098901098901104</v>
      </c>
      <c r="Z36" s="288">
        <v>6.1098901098901104</v>
      </c>
      <c r="AA36" s="289">
        <v>55.780219780219774</v>
      </c>
      <c r="AB36" s="278"/>
    </row>
    <row r="37" spans="3:28">
      <c r="C37" s="355"/>
      <c r="D37" s="245" t="s">
        <v>12</v>
      </c>
      <c r="E37" s="246">
        <f t="shared" si="8"/>
        <v>139</v>
      </c>
      <c r="F37" s="294">
        <f t="shared" si="9"/>
        <v>6.1098901098901104</v>
      </c>
      <c r="G37" s="294">
        <f t="shared" si="10"/>
        <v>6.1098901098901104</v>
      </c>
      <c r="H37" s="294">
        <f t="shared" si="11"/>
        <v>55.780219780219774</v>
      </c>
      <c r="I37" s="237"/>
      <c r="K37" s="369"/>
      <c r="L37" s="286" t="s">
        <v>12</v>
      </c>
      <c r="M37" s="287">
        <v>13187</v>
      </c>
      <c r="N37" s="288">
        <v>8.280742736218123</v>
      </c>
      <c r="O37" s="288">
        <v>8.280742736218123</v>
      </c>
      <c r="P37" s="289">
        <v>59.590955045243611</v>
      </c>
      <c r="Q37" s="278"/>
      <c r="V37" s="369"/>
      <c r="W37" s="286" t="s">
        <v>13</v>
      </c>
      <c r="X37" s="287">
        <v>43</v>
      </c>
      <c r="Y37" s="288">
        <v>1.8901098901098903</v>
      </c>
      <c r="Z37" s="288">
        <v>1.8901098901098903</v>
      </c>
      <c r="AA37" s="289">
        <v>57.670329670329664</v>
      </c>
      <c r="AB37" s="278"/>
    </row>
    <row r="38" spans="3:28">
      <c r="C38" s="355"/>
      <c r="D38" s="245" t="s">
        <v>13</v>
      </c>
      <c r="E38" s="246">
        <f t="shared" si="8"/>
        <v>43</v>
      </c>
      <c r="F38" s="294">
        <f t="shared" si="9"/>
        <v>1.8901098901098903</v>
      </c>
      <c r="G38" s="294">
        <f t="shared" si="10"/>
        <v>1.8901098901098903</v>
      </c>
      <c r="H38" s="294">
        <f t="shared" si="11"/>
        <v>57.670329670329664</v>
      </c>
      <c r="I38" s="237"/>
      <c r="K38" s="369"/>
      <c r="L38" s="286" t="s">
        <v>13</v>
      </c>
      <c r="M38" s="287">
        <v>2268</v>
      </c>
      <c r="N38" s="288">
        <v>1.4241847672512857</v>
      </c>
      <c r="O38" s="288">
        <v>1.4241847672512857</v>
      </c>
      <c r="P38" s="289">
        <v>61.015139812494901</v>
      </c>
      <c r="Q38" s="278"/>
      <c r="V38" s="369"/>
      <c r="W38" s="286" t="s">
        <v>15</v>
      </c>
      <c r="X38" s="287">
        <v>249</v>
      </c>
      <c r="Y38" s="288">
        <v>10.945054945054945</v>
      </c>
      <c r="Z38" s="288">
        <v>10.945054945054945</v>
      </c>
      <c r="AA38" s="289">
        <v>68.615384615384613</v>
      </c>
      <c r="AB38" s="278"/>
    </row>
    <row r="39" spans="3:28" ht="24">
      <c r="C39" s="355"/>
      <c r="D39" s="245" t="s">
        <v>15</v>
      </c>
      <c r="E39" s="246">
        <f t="shared" si="8"/>
        <v>249</v>
      </c>
      <c r="F39" s="294">
        <f t="shared" si="9"/>
        <v>10.945054945054945</v>
      </c>
      <c r="G39" s="294">
        <f t="shared" si="10"/>
        <v>10.945054945054945</v>
      </c>
      <c r="H39" s="294">
        <f t="shared" si="11"/>
        <v>68.615384615384613</v>
      </c>
      <c r="I39" s="237"/>
      <c r="K39" s="369"/>
      <c r="L39" s="286" t="s">
        <v>15</v>
      </c>
      <c r="M39" s="287">
        <v>17833</v>
      </c>
      <c r="N39" s="288">
        <v>11.198186487827238</v>
      </c>
      <c r="O39" s="288">
        <v>11.198186487827238</v>
      </c>
      <c r="P39" s="289">
        <v>72.213326300322137</v>
      </c>
      <c r="Q39" s="278"/>
      <c r="V39" s="369"/>
      <c r="W39" s="286" t="s">
        <v>19</v>
      </c>
      <c r="X39" s="287">
        <v>170</v>
      </c>
      <c r="Y39" s="288">
        <v>7.4725274725274726</v>
      </c>
      <c r="Z39" s="288">
        <v>7.4725274725274726</v>
      </c>
      <c r="AA39" s="289">
        <v>76.087912087912088</v>
      </c>
      <c r="AB39" s="278"/>
    </row>
    <row r="40" spans="3:28" ht="24">
      <c r="C40" s="355"/>
      <c r="D40" s="245" t="s">
        <v>19</v>
      </c>
      <c r="E40" s="246">
        <f t="shared" si="8"/>
        <v>170</v>
      </c>
      <c r="F40" s="294">
        <f t="shared" si="9"/>
        <v>7.4725274725274726</v>
      </c>
      <c r="G40" s="294">
        <f t="shared" si="10"/>
        <v>7.4725274725274726</v>
      </c>
      <c r="H40" s="294">
        <f t="shared" si="11"/>
        <v>76.087912087912088</v>
      </c>
      <c r="I40" s="237"/>
      <c r="K40" s="369"/>
      <c r="L40" s="286" t="s">
        <v>19</v>
      </c>
      <c r="M40" s="287">
        <v>9957</v>
      </c>
      <c r="N40" s="288">
        <v>6.2531004904269407</v>
      </c>
      <c r="O40" s="288">
        <v>6.2531004904269407</v>
      </c>
      <c r="P40" s="289">
        <v>78.466426790749082</v>
      </c>
      <c r="Q40" s="278"/>
      <c r="V40" s="369"/>
      <c r="W40" s="286" t="s">
        <v>17</v>
      </c>
      <c r="X40" s="287">
        <v>56</v>
      </c>
      <c r="Y40" s="288">
        <v>2.4615384615384617</v>
      </c>
      <c r="Z40" s="288">
        <v>2.4615384615384617</v>
      </c>
      <c r="AA40" s="289">
        <v>78.549450549450555</v>
      </c>
      <c r="AB40" s="278"/>
    </row>
    <row r="41" spans="3:28">
      <c r="C41" s="355"/>
      <c r="D41" s="245" t="s">
        <v>17</v>
      </c>
      <c r="E41" s="246">
        <f t="shared" si="8"/>
        <v>56</v>
      </c>
      <c r="F41" s="294">
        <f t="shared" si="9"/>
        <v>2.4615384615384617</v>
      </c>
      <c r="G41" s="294">
        <f t="shared" si="10"/>
        <v>2.4615384615384617</v>
      </c>
      <c r="H41" s="294">
        <f t="shared" si="11"/>
        <v>78.549450549450555</v>
      </c>
      <c r="I41" s="237"/>
      <c r="K41" s="369"/>
      <c r="L41" s="286" t="s">
        <v>17</v>
      </c>
      <c r="M41" s="287">
        <v>3090</v>
      </c>
      <c r="N41" s="288">
        <v>1.9403575532656405</v>
      </c>
      <c r="O41" s="288">
        <v>1.9403575532656405</v>
      </c>
      <c r="P41" s="289">
        <v>80.40678434401471</v>
      </c>
      <c r="Q41" s="278"/>
      <c r="V41" s="369"/>
      <c r="W41" s="286" t="s">
        <v>18</v>
      </c>
      <c r="X41" s="287">
        <v>24</v>
      </c>
      <c r="Y41" s="288">
        <v>1.054945054945055</v>
      </c>
      <c r="Z41" s="288">
        <v>1.054945054945055</v>
      </c>
      <c r="AA41" s="289">
        <v>79.604395604395606</v>
      </c>
      <c r="AB41" s="278"/>
    </row>
    <row r="42" spans="3:28">
      <c r="C42" s="355"/>
      <c r="D42" s="245" t="s">
        <v>18</v>
      </c>
      <c r="E42" s="246">
        <f t="shared" si="8"/>
        <v>24</v>
      </c>
      <c r="F42" s="294">
        <f t="shared" si="9"/>
        <v>1.054945054945055</v>
      </c>
      <c r="G42" s="294">
        <f t="shared" si="10"/>
        <v>1.054945054945055</v>
      </c>
      <c r="H42" s="294">
        <f t="shared" si="11"/>
        <v>79.604395604395606</v>
      </c>
      <c r="I42" s="237"/>
      <c r="K42" s="369"/>
      <c r="L42" s="286" t="s">
        <v>18</v>
      </c>
      <c r="M42" s="287">
        <v>545</v>
      </c>
      <c r="N42" s="288">
        <v>0.34223134839151265</v>
      </c>
      <c r="O42" s="288">
        <v>0.34223134839151265</v>
      </c>
      <c r="P42" s="289">
        <v>80.749015692406232</v>
      </c>
      <c r="Q42" s="278"/>
      <c r="V42" s="369"/>
      <c r="W42" s="286" t="s">
        <v>20</v>
      </c>
      <c r="X42" s="287">
        <v>145</v>
      </c>
      <c r="Y42" s="288">
        <v>6.3736263736263732</v>
      </c>
      <c r="Z42" s="288">
        <v>6.3736263736263732</v>
      </c>
      <c r="AA42" s="289">
        <v>85.978021978021985</v>
      </c>
      <c r="AB42" s="278"/>
    </row>
    <row r="43" spans="3:28">
      <c r="C43" s="355"/>
      <c r="D43" s="245" t="s">
        <v>20</v>
      </c>
      <c r="E43" s="246">
        <f t="shared" si="8"/>
        <v>145</v>
      </c>
      <c r="F43" s="294">
        <f t="shared" si="9"/>
        <v>6.3736263736263732</v>
      </c>
      <c r="G43" s="294">
        <f t="shared" si="10"/>
        <v>6.3736263736263732</v>
      </c>
      <c r="H43" s="294">
        <f t="shared" si="11"/>
        <v>85.978021978021985</v>
      </c>
      <c r="I43" s="237"/>
      <c r="K43" s="369"/>
      <c r="L43" s="286" t="s">
        <v>20</v>
      </c>
      <c r="M43" s="287">
        <v>11407</v>
      </c>
      <c r="N43" s="288">
        <v>7.1629963139485957</v>
      </c>
      <c r="O43" s="288">
        <v>7.1629963139485957</v>
      </c>
      <c r="P43" s="289">
        <v>87.912012006354828</v>
      </c>
      <c r="Q43" s="278"/>
      <c r="V43" s="369"/>
      <c r="W43" s="286" t="s">
        <v>21</v>
      </c>
      <c r="X43" s="287">
        <v>18</v>
      </c>
      <c r="Y43" s="288">
        <v>0.79120879120879117</v>
      </c>
      <c r="Z43" s="288">
        <v>0.79120879120879117</v>
      </c>
      <c r="AA43" s="289">
        <v>86.769230769230759</v>
      </c>
      <c r="AB43" s="278"/>
    </row>
    <row r="44" spans="3:28">
      <c r="C44" s="355"/>
      <c r="D44" s="245" t="s">
        <v>21</v>
      </c>
      <c r="E44" s="246">
        <f t="shared" si="8"/>
        <v>18</v>
      </c>
      <c r="F44" s="294">
        <f t="shared" si="9"/>
        <v>0.79120879120879117</v>
      </c>
      <c r="G44" s="294">
        <f t="shared" si="10"/>
        <v>0.79120879120879117</v>
      </c>
      <c r="H44" s="294">
        <f t="shared" si="11"/>
        <v>86.769230769230759</v>
      </c>
      <c r="I44" s="237"/>
      <c r="K44" s="369"/>
      <c r="L44" s="286" t="s">
        <v>21</v>
      </c>
      <c r="M44" s="287">
        <v>1056</v>
      </c>
      <c r="N44" s="288">
        <v>0.66311248422282087</v>
      </c>
      <c r="O44" s="288">
        <v>0.66311248422282087</v>
      </c>
      <c r="P44" s="289">
        <v>88.57512449057765</v>
      </c>
      <c r="Q44" s="278"/>
      <c r="V44" s="369"/>
      <c r="W44" s="286" t="s">
        <v>22</v>
      </c>
      <c r="X44" s="287">
        <v>57</v>
      </c>
      <c r="Y44" s="288">
        <v>2.5054945054945055</v>
      </c>
      <c r="Z44" s="288">
        <v>2.5054945054945055</v>
      </c>
      <c r="AA44" s="289">
        <v>89.27472527472527</v>
      </c>
      <c r="AB44" s="278"/>
    </row>
    <row r="45" spans="3:28">
      <c r="C45" s="355"/>
      <c r="D45" s="245" t="s">
        <v>22</v>
      </c>
      <c r="E45" s="246">
        <f t="shared" si="8"/>
        <v>57</v>
      </c>
      <c r="F45" s="294">
        <f t="shared" si="9"/>
        <v>2.5054945054945055</v>
      </c>
      <c r="G45" s="294">
        <f t="shared" si="10"/>
        <v>2.5054945054945055</v>
      </c>
      <c r="H45" s="294">
        <f t="shared" si="11"/>
        <v>89.27472527472527</v>
      </c>
      <c r="I45" s="237"/>
      <c r="K45" s="369"/>
      <c r="L45" s="286" t="s">
        <v>22</v>
      </c>
      <c r="M45" s="287">
        <v>3264</v>
      </c>
      <c r="N45" s="288">
        <v>2.0496204057796281</v>
      </c>
      <c r="O45" s="288">
        <v>2.0496204057796281</v>
      </c>
      <c r="P45" s="289">
        <v>90.624744896357285</v>
      </c>
      <c r="Q45" s="278"/>
      <c r="V45" s="369"/>
      <c r="W45" s="286" t="s">
        <v>23</v>
      </c>
      <c r="X45" s="287">
        <v>155</v>
      </c>
      <c r="Y45" s="288">
        <v>6.813186813186813</v>
      </c>
      <c r="Z45" s="288">
        <v>6.813186813186813</v>
      </c>
      <c r="AA45" s="289">
        <v>96.087912087912088</v>
      </c>
      <c r="AB45" s="278"/>
    </row>
    <row r="46" spans="3:28">
      <c r="C46" s="355"/>
      <c r="D46" s="245" t="s">
        <v>23</v>
      </c>
      <c r="E46" s="246">
        <f t="shared" si="8"/>
        <v>155</v>
      </c>
      <c r="F46" s="294">
        <f t="shared" si="9"/>
        <v>6.813186813186813</v>
      </c>
      <c r="G46" s="294">
        <f t="shared" si="10"/>
        <v>6.813186813186813</v>
      </c>
      <c r="H46" s="294">
        <f t="shared" si="11"/>
        <v>96.087912087912088</v>
      </c>
      <c r="I46" s="237"/>
      <c r="K46" s="369"/>
      <c r="L46" s="286" t="s">
        <v>23</v>
      </c>
      <c r="M46" s="287">
        <v>11590</v>
      </c>
      <c r="N46" s="288">
        <v>7.2779106933167554</v>
      </c>
      <c r="O46" s="288">
        <v>7.2779106933167554</v>
      </c>
      <c r="P46" s="289">
        <v>97.90265558967404</v>
      </c>
      <c r="Q46" s="278"/>
      <c r="V46" s="369"/>
      <c r="W46" s="286" t="s">
        <v>24</v>
      </c>
      <c r="X46" s="287">
        <v>89</v>
      </c>
      <c r="Y46" s="288">
        <v>3.9120879120879124</v>
      </c>
      <c r="Z46" s="288">
        <v>3.9120879120879124</v>
      </c>
      <c r="AA46" s="289">
        <v>100</v>
      </c>
      <c r="AB46" s="278"/>
    </row>
    <row r="47" spans="3:28" ht="15.75" thickBot="1">
      <c r="C47" s="355"/>
      <c r="D47" s="245" t="s">
        <v>24</v>
      </c>
      <c r="E47" s="246">
        <f t="shared" si="8"/>
        <v>89</v>
      </c>
      <c r="F47" s="294">
        <f t="shared" si="9"/>
        <v>3.9120879120879124</v>
      </c>
      <c r="G47" s="294">
        <f t="shared" si="10"/>
        <v>3.9120879120879124</v>
      </c>
      <c r="H47" s="294">
        <f t="shared" si="11"/>
        <v>100</v>
      </c>
      <c r="I47" s="237"/>
      <c r="K47" s="369"/>
      <c r="L47" s="286" t="s">
        <v>24</v>
      </c>
      <c r="M47" s="287">
        <v>3340</v>
      </c>
      <c r="N47" s="288">
        <v>2.0973444103259675</v>
      </c>
      <c r="O47" s="288">
        <v>2.0973444103259675</v>
      </c>
      <c r="P47" s="289">
        <v>100</v>
      </c>
      <c r="Q47" s="278"/>
      <c r="V47" s="370"/>
      <c r="W47" s="290" t="s">
        <v>26</v>
      </c>
      <c r="X47" s="291">
        <v>2275</v>
      </c>
      <c r="Y47" s="292">
        <v>100</v>
      </c>
      <c r="Z47" s="292">
        <v>100</v>
      </c>
      <c r="AA47" s="293"/>
      <c r="AB47" s="278"/>
    </row>
    <row r="48" spans="3:28" ht="15.75" thickBot="1">
      <c r="C48" s="356"/>
      <c r="D48" s="249" t="s">
        <v>26</v>
      </c>
      <c r="E48" s="246">
        <f t="shared" si="8"/>
        <v>2275</v>
      </c>
      <c r="F48" s="294">
        <f t="shared" si="9"/>
        <v>100</v>
      </c>
      <c r="G48" s="294">
        <f t="shared" si="10"/>
        <v>100</v>
      </c>
      <c r="H48" s="294"/>
      <c r="I48" s="237"/>
      <c r="K48" s="370"/>
      <c r="L48" s="290" t="s">
        <v>26</v>
      </c>
      <c r="M48" s="291">
        <v>159249</v>
      </c>
      <c r="N48" s="292">
        <v>100</v>
      </c>
      <c r="O48" s="292">
        <v>100</v>
      </c>
      <c r="P48" s="293"/>
      <c r="Q48" s="278"/>
      <c r="V48" t="s">
        <v>249</v>
      </c>
    </row>
    <row r="49" spans="8:16">
      <c r="H49" t="s">
        <v>207</v>
      </c>
      <c r="P49" t="s">
        <v>152</v>
      </c>
    </row>
  </sheetData>
  <mergeCells count="18">
    <mergeCell ref="K1:P1"/>
    <mergeCell ref="K2:L2"/>
    <mergeCell ref="K3:K23"/>
    <mergeCell ref="C1:H1"/>
    <mergeCell ref="C2:D2"/>
    <mergeCell ref="C3:C23"/>
    <mergeCell ref="V28:V47"/>
    <mergeCell ref="C26:H26"/>
    <mergeCell ref="C27:D27"/>
    <mergeCell ref="C28:C48"/>
    <mergeCell ref="K26:P26"/>
    <mergeCell ref="K27:L27"/>
    <mergeCell ref="K28:K48"/>
    <mergeCell ref="V2:AA2"/>
    <mergeCell ref="V3:W3"/>
    <mergeCell ref="V4:V23"/>
    <mergeCell ref="V26:AA26"/>
    <mergeCell ref="V27:W2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X54"/>
  <sheetViews>
    <sheetView topLeftCell="A19" workbookViewId="0">
      <selection activeCell="S14" sqref="S14"/>
    </sheetView>
  </sheetViews>
  <sheetFormatPr defaultRowHeight="15"/>
  <sheetData>
    <row r="1" spans="1:24">
      <c r="A1" s="220" t="s">
        <v>204</v>
      </c>
      <c r="B1" s="221"/>
      <c r="C1" s="221"/>
      <c r="D1" s="221"/>
      <c r="E1" s="221"/>
      <c r="K1" s="220" t="s">
        <v>206</v>
      </c>
      <c r="L1" s="221"/>
      <c r="M1" s="221"/>
      <c r="N1" s="221"/>
      <c r="O1" s="221"/>
      <c r="T1" s="220" t="s">
        <v>206</v>
      </c>
      <c r="U1" s="221"/>
      <c r="V1" s="221"/>
      <c r="W1" s="221"/>
      <c r="X1" s="221"/>
    </row>
    <row r="2" spans="1:24">
      <c r="A2" s="221"/>
      <c r="B2" s="221"/>
      <c r="C2" s="221"/>
      <c r="D2" s="221"/>
      <c r="E2" s="221"/>
      <c r="K2" s="221"/>
      <c r="L2" s="221"/>
      <c r="M2" s="221"/>
      <c r="N2" s="221"/>
      <c r="O2" s="221"/>
      <c r="T2" s="221"/>
      <c r="U2" s="221"/>
      <c r="V2" s="221"/>
      <c r="W2" s="221"/>
      <c r="X2" s="221"/>
    </row>
    <row r="3" spans="1:24" ht="27">
      <c r="A3" s="89" t="s">
        <v>89</v>
      </c>
      <c r="B3" s="90" t="s">
        <v>108</v>
      </c>
      <c r="C3" s="90" t="s">
        <v>205</v>
      </c>
      <c r="D3" s="90" t="s">
        <v>110</v>
      </c>
      <c r="E3" s="90" t="s">
        <v>26</v>
      </c>
      <c r="K3" s="89" t="s">
        <v>89</v>
      </c>
      <c r="L3" s="90" t="s">
        <v>108</v>
      </c>
      <c r="M3" s="90" t="s">
        <v>205</v>
      </c>
      <c r="N3" s="90" t="s">
        <v>110</v>
      </c>
      <c r="O3" s="90" t="s">
        <v>26</v>
      </c>
      <c r="T3" s="89" t="s">
        <v>89</v>
      </c>
      <c r="U3" s="90" t="s">
        <v>108</v>
      </c>
      <c r="V3" s="90" t="s">
        <v>205</v>
      </c>
      <c r="W3" s="90" t="s">
        <v>110</v>
      </c>
      <c r="X3" s="90" t="s">
        <v>26</v>
      </c>
    </row>
    <row r="4" spans="1:24">
      <c r="A4" s="91"/>
      <c r="B4" s="222"/>
      <c r="C4" s="222"/>
      <c r="D4" s="92"/>
      <c r="E4" s="92"/>
      <c r="K4" s="91"/>
      <c r="L4" s="222"/>
      <c r="M4" s="222"/>
      <c r="N4" s="92"/>
      <c r="O4" s="92"/>
      <c r="T4" s="91"/>
      <c r="U4" s="222"/>
      <c r="V4" s="222"/>
      <c r="W4" s="92"/>
      <c r="X4" s="92"/>
    </row>
    <row r="5" spans="1:24">
      <c r="A5" s="223" t="s">
        <v>111</v>
      </c>
      <c r="B5" s="224"/>
      <c r="C5" s="224"/>
      <c r="D5" s="224"/>
      <c r="E5" s="224"/>
      <c r="K5" s="223" t="s">
        <v>93</v>
      </c>
      <c r="L5" s="224"/>
      <c r="M5" s="224"/>
      <c r="N5" s="224"/>
      <c r="O5" s="224"/>
      <c r="T5" s="223" t="s">
        <v>112</v>
      </c>
      <c r="U5" s="224"/>
      <c r="V5" s="224"/>
      <c r="W5" s="224"/>
      <c r="X5" s="224"/>
    </row>
    <row r="6" spans="1:24">
      <c r="A6" s="225"/>
      <c r="B6" s="92"/>
      <c r="C6" s="92"/>
      <c r="D6" s="92"/>
      <c r="E6" s="92"/>
      <c r="K6" s="225"/>
      <c r="L6" s="92"/>
      <c r="M6" s="92"/>
      <c r="N6" s="92"/>
      <c r="O6" s="92"/>
      <c r="T6" s="225"/>
      <c r="U6" s="92"/>
      <c r="V6" s="92"/>
      <c r="W6" s="92"/>
      <c r="X6" s="92"/>
    </row>
    <row r="7" spans="1:24">
      <c r="A7" s="226">
        <v>2016</v>
      </c>
      <c r="B7" s="93">
        <v>9360</v>
      </c>
      <c r="C7" s="93">
        <v>35324</v>
      </c>
      <c r="D7" s="93">
        <v>131107</v>
      </c>
      <c r="E7" s="93">
        <v>175791</v>
      </c>
      <c r="K7" s="226">
        <v>2016</v>
      </c>
      <c r="L7" s="93">
        <v>274</v>
      </c>
      <c r="M7" s="93">
        <v>1546</v>
      </c>
      <c r="N7" s="93">
        <v>1463</v>
      </c>
      <c r="O7" s="93">
        <v>3283</v>
      </c>
      <c r="T7" s="226">
        <v>2016</v>
      </c>
      <c r="U7" s="93">
        <v>15790</v>
      </c>
      <c r="V7" s="236">
        <v>56962</v>
      </c>
      <c r="W7" s="93">
        <v>176423</v>
      </c>
      <c r="X7" s="93">
        <v>249175</v>
      </c>
    </row>
    <row r="8" spans="1:24">
      <c r="A8" s="226">
        <v>2017</v>
      </c>
      <c r="B8" s="93">
        <v>9395</v>
      </c>
      <c r="C8" s="93">
        <v>35077</v>
      </c>
      <c r="D8" s="93">
        <v>130461</v>
      </c>
      <c r="E8" s="93">
        <v>174933</v>
      </c>
      <c r="K8" s="226">
        <v>2017</v>
      </c>
      <c r="L8" s="93">
        <v>296</v>
      </c>
      <c r="M8" s="93">
        <v>1615</v>
      </c>
      <c r="N8" s="93">
        <v>1467</v>
      </c>
      <c r="O8" s="93">
        <v>3378</v>
      </c>
      <c r="T8" s="226">
        <v>2017</v>
      </c>
      <c r="U8" s="93">
        <v>15844</v>
      </c>
      <c r="V8" s="236">
        <v>56294</v>
      </c>
      <c r="W8" s="93">
        <v>174612</v>
      </c>
      <c r="X8" s="93">
        <v>246750</v>
      </c>
    </row>
    <row r="9" spans="1:24">
      <c r="A9" s="226">
        <v>2018</v>
      </c>
      <c r="B9" s="93">
        <v>9437</v>
      </c>
      <c r="C9" s="93">
        <v>36372</v>
      </c>
      <c r="D9" s="93">
        <v>126744</v>
      </c>
      <c r="E9" s="93">
        <v>172553</v>
      </c>
      <c r="K9" s="226">
        <v>2018</v>
      </c>
      <c r="L9" s="93">
        <v>330</v>
      </c>
      <c r="M9" s="93">
        <v>1603</v>
      </c>
      <c r="N9" s="93">
        <v>1401</v>
      </c>
      <c r="O9" s="93">
        <v>3334</v>
      </c>
      <c r="T9" s="226">
        <v>2018</v>
      </c>
      <c r="U9" s="93">
        <v>15545</v>
      </c>
      <c r="V9" s="236">
        <v>57767</v>
      </c>
      <c r="W9" s="93">
        <v>169607</v>
      </c>
      <c r="X9" s="93">
        <v>242919</v>
      </c>
    </row>
    <row r="10" spans="1:24">
      <c r="A10" s="226">
        <v>2019</v>
      </c>
      <c r="B10" s="93">
        <v>9076</v>
      </c>
      <c r="C10" s="93">
        <v>36107</v>
      </c>
      <c r="D10" s="93">
        <v>127000</v>
      </c>
      <c r="E10" s="93">
        <v>172183</v>
      </c>
      <c r="K10" s="226">
        <v>2019</v>
      </c>
      <c r="L10" s="93">
        <v>310</v>
      </c>
      <c r="M10" s="93">
        <v>1532</v>
      </c>
      <c r="N10" s="93">
        <v>1331</v>
      </c>
      <c r="O10" s="93">
        <v>3173</v>
      </c>
      <c r="T10" s="226">
        <v>2019</v>
      </c>
      <c r="U10" s="93">
        <v>15009</v>
      </c>
      <c r="V10" s="236">
        <v>57581</v>
      </c>
      <c r="W10" s="93">
        <v>168794</v>
      </c>
      <c r="X10" s="93">
        <v>241384</v>
      </c>
    </row>
    <row r="11" spans="1:24">
      <c r="A11" s="221"/>
      <c r="B11" s="221"/>
      <c r="C11" s="221"/>
      <c r="D11" s="221"/>
      <c r="E11" s="221"/>
      <c r="K11" s="221"/>
      <c r="L11" s="221"/>
      <c r="M11" s="221"/>
      <c r="N11" s="221"/>
      <c r="O11" s="221"/>
      <c r="T11" s="221"/>
      <c r="U11" s="221"/>
      <c r="V11" s="221"/>
      <c r="W11" s="221"/>
      <c r="X11" s="221"/>
    </row>
    <row r="12" spans="1:24">
      <c r="A12" s="223" t="s">
        <v>94</v>
      </c>
      <c r="B12" s="224"/>
      <c r="C12" s="224"/>
      <c r="D12" s="224"/>
      <c r="E12" s="224"/>
      <c r="K12" s="223" t="s">
        <v>94</v>
      </c>
      <c r="L12" s="224"/>
      <c r="M12" s="224"/>
      <c r="N12" s="224"/>
      <c r="O12" s="224"/>
      <c r="T12" s="223" t="s">
        <v>94</v>
      </c>
      <c r="U12" s="224"/>
      <c r="V12" s="224"/>
      <c r="W12" s="224"/>
      <c r="X12" s="224"/>
    </row>
    <row r="13" spans="1:24">
      <c r="A13" s="227"/>
      <c r="B13" s="228"/>
      <c r="C13" s="228"/>
      <c r="D13" s="228"/>
      <c r="E13" s="228"/>
      <c r="K13" s="227"/>
      <c r="L13" s="228"/>
      <c r="M13" s="228"/>
      <c r="N13" s="228"/>
      <c r="O13" s="228"/>
      <c r="T13" s="227"/>
      <c r="U13" s="228"/>
      <c r="V13" s="228"/>
      <c r="W13" s="228"/>
      <c r="X13" s="228"/>
    </row>
    <row r="14" spans="1:24">
      <c r="A14" s="229" t="s">
        <v>77</v>
      </c>
      <c r="B14" s="230">
        <v>636</v>
      </c>
      <c r="C14" s="230">
        <v>2570</v>
      </c>
      <c r="D14" s="230">
        <v>9338</v>
      </c>
      <c r="E14" s="230">
        <v>12544</v>
      </c>
      <c r="K14" s="229" t="s">
        <v>77</v>
      </c>
      <c r="L14" s="230">
        <v>19</v>
      </c>
      <c r="M14" s="230">
        <v>104</v>
      </c>
      <c r="N14" s="230">
        <v>110</v>
      </c>
      <c r="O14" s="230">
        <v>233</v>
      </c>
      <c r="T14" s="229" t="s">
        <v>77</v>
      </c>
      <c r="U14" s="230">
        <v>1032</v>
      </c>
      <c r="V14" s="230">
        <v>4057</v>
      </c>
      <c r="W14" s="230">
        <v>12336</v>
      </c>
      <c r="X14" s="230">
        <v>17425</v>
      </c>
    </row>
    <row r="15" spans="1:24">
      <c r="A15" s="229" t="s">
        <v>78</v>
      </c>
      <c r="B15" s="230">
        <v>576</v>
      </c>
      <c r="C15" s="230">
        <v>2298</v>
      </c>
      <c r="D15" s="230">
        <v>8743</v>
      </c>
      <c r="E15" s="230">
        <v>11617</v>
      </c>
      <c r="K15" s="229" t="s">
        <v>78</v>
      </c>
      <c r="L15" s="230">
        <v>19</v>
      </c>
      <c r="M15" s="230">
        <v>98</v>
      </c>
      <c r="N15" s="230">
        <v>92</v>
      </c>
      <c r="O15" s="230">
        <v>209</v>
      </c>
      <c r="T15" s="229" t="s">
        <v>78</v>
      </c>
      <c r="U15" s="230">
        <v>945</v>
      </c>
      <c r="V15" s="230">
        <v>3599</v>
      </c>
      <c r="W15" s="230">
        <v>11663</v>
      </c>
      <c r="X15" s="230">
        <v>16207</v>
      </c>
    </row>
    <row r="16" spans="1:24">
      <c r="A16" s="229" t="s">
        <v>79</v>
      </c>
      <c r="B16" s="230">
        <v>717</v>
      </c>
      <c r="C16" s="230">
        <v>2904</v>
      </c>
      <c r="D16" s="230">
        <v>11038</v>
      </c>
      <c r="E16" s="230">
        <v>14659</v>
      </c>
      <c r="K16" s="229" t="s">
        <v>79</v>
      </c>
      <c r="L16" s="230">
        <v>29</v>
      </c>
      <c r="M16" s="230">
        <v>149</v>
      </c>
      <c r="N16" s="230">
        <v>129</v>
      </c>
      <c r="O16" s="230">
        <v>307</v>
      </c>
      <c r="T16" s="229" t="s">
        <v>79</v>
      </c>
      <c r="U16" s="230">
        <v>1120</v>
      </c>
      <c r="V16" s="230">
        <v>4612</v>
      </c>
      <c r="W16" s="230">
        <v>14692</v>
      </c>
      <c r="X16" s="230">
        <v>20424</v>
      </c>
    </row>
    <row r="17" spans="1:24">
      <c r="A17" s="229" t="s">
        <v>85</v>
      </c>
      <c r="B17" s="230">
        <v>747</v>
      </c>
      <c r="C17" s="230">
        <v>2726</v>
      </c>
      <c r="D17" s="230">
        <v>10060</v>
      </c>
      <c r="E17" s="230">
        <v>13533</v>
      </c>
      <c r="K17" s="229" t="s">
        <v>85</v>
      </c>
      <c r="L17" s="230">
        <v>31</v>
      </c>
      <c r="M17" s="230">
        <v>94</v>
      </c>
      <c r="N17" s="230">
        <v>83</v>
      </c>
      <c r="O17" s="230">
        <v>208</v>
      </c>
      <c r="T17" s="229" t="s">
        <v>85</v>
      </c>
      <c r="U17" s="230">
        <v>1251</v>
      </c>
      <c r="V17" s="230">
        <v>4468</v>
      </c>
      <c r="W17" s="230">
        <v>13533</v>
      </c>
      <c r="X17" s="230">
        <v>19252</v>
      </c>
    </row>
    <row r="18" spans="1:24">
      <c r="A18" s="229" t="s">
        <v>86</v>
      </c>
      <c r="B18" s="230">
        <v>756</v>
      </c>
      <c r="C18" s="230">
        <v>2933</v>
      </c>
      <c r="D18" s="230">
        <v>10671</v>
      </c>
      <c r="E18" s="230">
        <v>14360</v>
      </c>
      <c r="K18" s="229" t="s">
        <v>86</v>
      </c>
      <c r="L18" s="230">
        <v>32</v>
      </c>
      <c r="M18" s="230">
        <v>110</v>
      </c>
      <c r="N18" s="230">
        <v>85</v>
      </c>
      <c r="O18" s="230">
        <v>227</v>
      </c>
      <c r="T18" s="229" t="s">
        <v>86</v>
      </c>
      <c r="U18" s="230">
        <v>1122</v>
      </c>
      <c r="V18" s="230">
        <v>4655</v>
      </c>
      <c r="W18" s="230">
        <v>14364</v>
      </c>
      <c r="X18" s="230">
        <v>20141</v>
      </c>
    </row>
    <row r="19" spans="1:24">
      <c r="A19" s="229" t="s">
        <v>87</v>
      </c>
      <c r="B19" s="230">
        <v>883</v>
      </c>
      <c r="C19" s="230">
        <v>3713</v>
      </c>
      <c r="D19" s="230">
        <v>12320</v>
      </c>
      <c r="E19" s="230">
        <v>16916</v>
      </c>
      <c r="K19" s="229" t="s">
        <v>87</v>
      </c>
      <c r="L19" s="230">
        <v>33</v>
      </c>
      <c r="M19" s="230">
        <v>180</v>
      </c>
      <c r="N19" s="230">
        <v>137</v>
      </c>
      <c r="O19" s="230">
        <v>350</v>
      </c>
      <c r="T19" s="229" t="s">
        <v>87</v>
      </c>
      <c r="U19" s="230">
        <v>1522</v>
      </c>
      <c r="V19" s="230">
        <v>5726</v>
      </c>
      <c r="W19" s="230">
        <v>16295</v>
      </c>
      <c r="X19" s="230">
        <v>23543</v>
      </c>
    </row>
    <row r="20" spans="1:24">
      <c r="A20" s="229" t="s">
        <v>95</v>
      </c>
      <c r="B20" s="230">
        <v>910</v>
      </c>
      <c r="C20" s="230">
        <v>3653</v>
      </c>
      <c r="D20" s="230">
        <v>11918</v>
      </c>
      <c r="E20" s="230">
        <v>16481</v>
      </c>
      <c r="K20" s="229" t="s">
        <v>95</v>
      </c>
      <c r="L20" s="230">
        <v>30</v>
      </c>
      <c r="M20" s="230">
        <v>169</v>
      </c>
      <c r="N20" s="230">
        <v>139</v>
      </c>
      <c r="O20" s="230">
        <v>338</v>
      </c>
      <c r="T20" s="229" t="s">
        <v>95</v>
      </c>
      <c r="U20" s="230">
        <v>1482</v>
      </c>
      <c r="V20" s="230">
        <v>5774</v>
      </c>
      <c r="W20" s="230">
        <v>15708</v>
      </c>
      <c r="X20" s="230">
        <v>22964</v>
      </c>
    </row>
    <row r="21" spans="1:24">
      <c r="A21" s="229" t="s">
        <v>96</v>
      </c>
      <c r="B21" s="230">
        <v>715</v>
      </c>
      <c r="C21" s="230">
        <v>3322</v>
      </c>
      <c r="D21" s="230">
        <v>9632</v>
      </c>
      <c r="E21" s="230">
        <v>13669</v>
      </c>
      <c r="K21" s="229" t="s">
        <v>96</v>
      </c>
      <c r="L21" s="230">
        <v>25</v>
      </c>
      <c r="M21" s="230">
        <v>169</v>
      </c>
      <c r="N21" s="230">
        <v>106</v>
      </c>
      <c r="O21" s="230">
        <v>300</v>
      </c>
      <c r="T21" s="229" t="s">
        <v>96</v>
      </c>
      <c r="U21" s="230">
        <v>1394</v>
      </c>
      <c r="V21" s="230">
        <v>5481</v>
      </c>
      <c r="W21" s="230">
        <v>13086</v>
      </c>
      <c r="X21" s="230">
        <v>19961</v>
      </c>
    </row>
    <row r="22" spans="1:24">
      <c r="A22" s="229" t="s">
        <v>97</v>
      </c>
      <c r="B22" s="230">
        <v>771</v>
      </c>
      <c r="C22" s="230">
        <v>3121</v>
      </c>
      <c r="D22" s="230">
        <v>11144</v>
      </c>
      <c r="E22" s="230">
        <v>15036</v>
      </c>
      <c r="K22" s="229" t="s">
        <v>97</v>
      </c>
      <c r="L22" s="230">
        <v>24</v>
      </c>
      <c r="M22" s="230">
        <v>113</v>
      </c>
      <c r="N22" s="230">
        <v>118</v>
      </c>
      <c r="O22" s="230">
        <v>255</v>
      </c>
      <c r="T22" s="229" t="s">
        <v>97</v>
      </c>
      <c r="U22" s="230">
        <v>1305</v>
      </c>
      <c r="V22" s="230">
        <v>5013</v>
      </c>
      <c r="W22" s="230">
        <v>14665</v>
      </c>
      <c r="X22" s="230">
        <v>20983</v>
      </c>
    </row>
    <row r="23" spans="1:24">
      <c r="A23" s="229" t="s">
        <v>98</v>
      </c>
      <c r="B23" s="230">
        <v>743</v>
      </c>
      <c r="C23" s="230">
        <v>3151</v>
      </c>
      <c r="D23" s="230">
        <v>11708</v>
      </c>
      <c r="E23" s="230">
        <v>15602</v>
      </c>
      <c r="K23" s="229" t="s">
        <v>98</v>
      </c>
      <c r="L23" s="230">
        <v>16</v>
      </c>
      <c r="M23" s="230">
        <v>141</v>
      </c>
      <c r="N23" s="230">
        <v>111</v>
      </c>
      <c r="O23" s="230">
        <v>268</v>
      </c>
      <c r="T23" s="229" t="s">
        <v>98</v>
      </c>
      <c r="U23" s="230">
        <v>1201</v>
      </c>
      <c r="V23" s="230">
        <v>4908</v>
      </c>
      <c r="W23" s="230">
        <v>15331</v>
      </c>
      <c r="X23" s="230">
        <v>21440</v>
      </c>
    </row>
    <row r="24" spans="1:24">
      <c r="A24" s="229" t="s">
        <v>99</v>
      </c>
      <c r="B24" s="230">
        <v>852</v>
      </c>
      <c r="C24" s="230">
        <v>2896</v>
      </c>
      <c r="D24" s="230">
        <v>10432</v>
      </c>
      <c r="E24" s="230">
        <v>14180</v>
      </c>
      <c r="K24" s="229" t="s">
        <v>99</v>
      </c>
      <c r="L24" s="230">
        <v>28</v>
      </c>
      <c r="M24" s="230">
        <v>91</v>
      </c>
      <c r="N24" s="230">
        <v>103</v>
      </c>
      <c r="O24" s="230">
        <v>222</v>
      </c>
      <c r="T24" s="229" t="s">
        <v>99</v>
      </c>
      <c r="U24" s="230">
        <v>1388</v>
      </c>
      <c r="V24" s="230">
        <v>4710</v>
      </c>
      <c r="W24" s="230">
        <v>13781</v>
      </c>
      <c r="X24" s="230">
        <v>19879</v>
      </c>
    </row>
    <row r="25" spans="1:24">
      <c r="A25" s="229" t="s">
        <v>100</v>
      </c>
      <c r="B25" s="230">
        <v>770</v>
      </c>
      <c r="C25" s="230">
        <v>2820</v>
      </c>
      <c r="D25" s="230">
        <v>9996</v>
      </c>
      <c r="E25" s="230">
        <v>13586</v>
      </c>
      <c r="K25" s="229" t="s">
        <v>100</v>
      </c>
      <c r="L25" s="230">
        <v>24</v>
      </c>
      <c r="M25" s="230">
        <v>114</v>
      </c>
      <c r="N25" s="230">
        <v>118</v>
      </c>
      <c r="O25" s="230">
        <v>256</v>
      </c>
      <c r="T25" s="229" t="s">
        <v>100</v>
      </c>
      <c r="U25" s="230">
        <v>1247</v>
      </c>
      <c r="V25" s="230">
        <v>4578</v>
      </c>
      <c r="W25" s="230">
        <v>13340</v>
      </c>
      <c r="X25" s="230">
        <v>19165</v>
      </c>
    </row>
    <row r="26" spans="1:24">
      <c r="A26" s="231" t="s">
        <v>101</v>
      </c>
      <c r="B26" s="232">
        <v>9076</v>
      </c>
      <c r="C26" s="232">
        <v>36107</v>
      </c>
      <c r="D26" s="232">
        <v>127000</v>
      </c>
      <c r="E26" s="232">
        <v>172183</v>
      </c>
      <c r="K26" s="231" t="s">
        <v>101</v>
      </c>
      <c r="L26" s="232">
        <v>310</v>
      </c>
      <c r="M26" s="232">
        <v>1532</v>
      </c>
      <c r="N26" s="232">
        <v>1331</v>
      </c>
      <c r="O26" s="232">
        <v>3173</v>
      </c>
      <c r="T26" s="231" t="s">
        <v>101</v>
      </c>
      <c r="U26" s="232">
        <v>15009</v>
      </c>
      <c r="V26" s="232">
        <v>57581</v>
      </c>
      <c r="W26" s="232">
        <v>168794</v>
      </c>
      <c r="X26" s="232">
        <v>241384</v>
      </c>
    </row>
    <row r="27" spans="1:24">
      <c r="A27" s="221"/>
      <c r="B27" s="221"/>
      <c r="C27" s="221"/>
      <c r="D27" s="221"/>
      <c r="E27" s="221"/>
      <c r="K27" s="221"/>
      <c r="L27" s="221"/>
      <c r="M27" s="221"/>
      <c r="N27" s="221"/>
      <c r="O27" s="221"/>
      <c r="T27" s="221"/>
      <c r="U27" s="221"/>
      <c r="V27" s="221"/>
      <c r="W27" s="221"/>
      <c r="X27" s="221"/>
    </row>
    <row r="28" spans="1:24">
      <c r="A28" s="223" t="s">
        <v>102</v>
      </c>
      <c r="B28" s="224"/>
      <c r="C28" s="224"/>
      <c r="D28" s="224"/>
      <c r="E28" s="224"/>
      <c r="K28" s="223" t="s">
        <v>102</v>
      </c>
      <c r="L28" s="224"/>
      <c r="M28" s="224"/>
      <c r="N28" s="224"/>
      <c r="O28" s="224"/>
      <c r="T28" s="223" t="s">
        <v>102</v>
      </c>
      <c r="U28" s="224"/>
      <c r="V28" s="224"/>
      <c r="W28" s="224"/>
      <c r="X28" s="224"/>
    </row>
    <row r="29" spans="1:24">
      <c r="A29" s="227"/>
      <c r="B29" s="228"/>
      <c r="C29" s="228"/>
      <c r="D29" s="228"/>
      <c r="E29" s="228"/>
      <c r="K29" s="227"/>
      <c r="L29" s="228"/>
      <c r="M29" s="228"/>
      <c r="N29" s="228"/>
      <c r="O29" s="228"/>
      <c r="T29" s="227"/>
      <c r="U29" s="228"/>
      <c r="V29" s="228"/>
      <c r="W29" s="228"/>
      <c r="X29" s="228"/>
    </row>
    <row r="30" spans="1:24">
      <c r="A30" s="229" t="s">
        <v>3</v>
      </c>
      <c r="B30" s="230">
        <v>778</v>
      </c>
      <c r="C30" s="230">
        <v>2169</v>
      </c>
      <c r="D30" s="230">
        <v>7699</v>
      </c>
      <c r="E30" s="230">
        <v>10646</v>
      </c>
      <c r="K30" s="229" t="s">
        <v>3</v>
      </c>
      <c r="L30" s="230">
        <v>38</v>
      </c>
      <c r="M30" s="230">
        <v>105</v>
      </c>
      <c r="N30" s="230">
        <v>89</v>
      </c>
      <c r="O30" s="230">
        <v>232</v>
      </c>
      <c r="T30" s="229" t="s">
        <v>3</v>
      </c>
      <c r="U30" s="230">
        <v>1258</v>
      </c>
      <c r="V30" s="230">
        <v>3442</v>
      </c>
      <c r="W30" s="230">
        <v>10627</v>
      </c>
      <c r="X30" s="230">
        <v>15327</v>
      </c>
    </row>
    <row r="31" spans="1:24" ht="27">
      <c r="A31" s="229" t="s">
        <v>80</v>
      </c>
      <c r="B31" s="230">
        <v>22</v>
      </c>
      <c r="C31" s="230">
        <v>110</v>
      </c>
      <c r="D31" s="230">
        <v>181</v>
      </c>
      <c r="E31" s="230">
        <v>313</v>
      </c>
      <c r="K31" s="229" t="s">
        <v>80</v>
      </c>
      <c r="L31" s="230">
        <v>0</v>
      </c>
      <c r="M31" s="230">
        <v>3</v>
      </c>
      <c r="N31" s="230">
        <v>1</v>
      </c>
      <c r="O31" s="230">
        <v>4</v>
      </c>
      <c r="T31" s="229" t="s">
        <v>80</v>
      </c>
      <c r="U31" s="230">
        <v>36</v>
      </c>
      <c r="V31" s="230">
        <v>167</v>
      </c>
      <c r="W31" s="230">
        <v>235</v>
      </c>
      <c r="X31" s="230">
        <v>438</v>
      </c>
    </row>
    <row r="32" spans="1:24">
      <c r="A32" s="229" t="s">
        <v>5</v>
      </c>
      <c r="B32" s="230">
        <v>1830</v>
      </c>
      <c r="C32" s="230">
        <v>5514</v>
      </c>
      <c r="D32" s="230">
        <v>25216</v>
      </c>
      <c r="E32" s="230">
        <v>32560</v>
      </c>
      <c r="K32" s="229" t="s">
        <v>5</v>
      </c>
      <c r="L32" s="230">
        <v>48</v>
      </c>
      <c r="M32" s="230">
        <v>202</v>
      </c>
      <c r="N32" s="230">
        <v>188</v>
      </c>
      <c r="O32" s="230">
        <v>438</v>
      </c>
      <c r="T32" s="229" t="s">
        <v>5</v>
      </c>
      <c r="U32" s="230">
        <v>2926</v>
      </c>
      <c r="V32" s="230">
        <v>8692</v>
      </c>
      <c r="W32" s="230">
        <v>32782</v>
      </c>
      <c r="X32" s="230">
        <v>44400</v>
      </c>
    </row>
    <row r="33" spans="1:24" ht="18">
      <c r="A33" s="229" t="s">
        <v>81</v>
      </c>
      <c r="B33" s="230">
        <v>152</v>
      </c>
      <c r="C33" s="230">
        <v>1125</v>
      </c>
      <c r="D33" s="230">
        <v>1792</v>
      </c>
      <c r="E33" s="230">
        <v>3069</v>
      </c>
      <c r="K33" s="229" t="s">
        <v>81</v>
      </c>
      <c r="L33" s="230">
        <v>5</v>
      </c>
      <c r="M33" s="230">
        <v>50</v>
      </c>
      <c r="N33" s="230">
        <v>16</v>
      </c>
      <c r="O33" s="230">
        <v>71</v>
      </c>
      <c r="T33" s="229" t="s">
        <v>81</v>
      </c>
      <c r="U33" s="230">
        <v>240</v>
      </c>
      <c r="V33" s="230">
        <v>1686</v>
      </c>
      <c r="W33" s="230">
        <v>2140</v>
      </c>
      <c r="X33" s="230">
        <v>4066</v>
      </c>
    </row>
    <row r="34" spans="1:24">
      <c r="A34" s="233" t="s">
        <v>103</v>
      </c>
      <c r="B34" s="234">
        <v>100</v>
      </c>
      <c r="C34" s="234">
        <v>623</v>
      </c>
      <c r="D34" s="234">
        <v>971</v>
      </c>
      <c r="E34" s="234">
        <v>1694</v>
      </c>
      <c r="K34" s="233" t="s">
        <v>103</v>
      </c>
      <c r="L34" s="234">
        <v>4</v>
      </c>
      <c r="M34" s="234">
        <v>33</v>
      </c>
      <c r="N34" s="234">
        <v>9</v>
      </c>
      <c r="O34" s="234">
        <v>46</v>
      </c>
      <c r="T34" s="233" t="s">
        <v>103</v>
      </c>
      <c r="U34" s="234">
        <v>166</v>
      </c>
      <c r="V34" s="234">
        <v>905</v>
      </c>
      <c r="W34" s="234">
        <v>1138</v>
      </c>
      <c r="X34" s="234">
        <v>2209</v>
      </c>
    </row>
    <row r="35" spans="1:24">
      <c r="A35" s="233" t="s">
        <v>82</v>
      </c>
      <c r="B35" s="234">
        <v>52</v>
      </c>
      <c r="C35" s="234">
        <v>502</v>
      </c>
      <c r="D35" s="234">
        <v>821</v>
      </c>
      <c r="E35" s="234">
        <v>1375</v>
      </c>
      <c r="K35" s="233" t="s">
        <v>82</v>
      </c>
      <c r="L35" s="234">
        <v>1</v>
      </c>
      <c r="M35" s="234">
        <v>17</v>
      </c>
      <c r="N35" s="234">
        <v>7</v>
      </c>
      <c r="O35" s="234">
        <v>25</v>
      </c>
      <c r="T35" s="233" t="s">
        <v>82</v>
      </c>
      <c r="U35" s="234">
        <v>74</v>
      </c>
      <c r="V35" s="234">
        <v>781</v>
      </c>
      <c r="W35" s="234">
        <v>1002</v>
      </c>
      <c r="X35" s="234">
        <v>1857</v>
      </c>
    </row>
    <row r="36" spans="1:24">
      <c r="A36" s="229" t="s">
        <v>7</v>
      </c>
      <c r="B36" s="230">
        <v>588</v>
      </c>
      <c r="C36" s="230">
        <v>3651</v>
      </c>
      <c r="D36" s="230">
        <v>9618</v>
      </c>
      <c r="E36" s="230">
        <v>13857</v>
      </c>
      <c r="K36" s="229" t="s">
        <v>7</v>
      </c>
      <c r="L36" s="230">
        <v>27</v>
      </c>
      <c r="M36" s="230">
        <v>166</v>
      </c>
      <c r="N36" s="230">
        <v>143</v>
      </c>
      <c r="O36" s="230">
        <v>336</v>
      </c>
      <c r="T36" s="229" t="s">
        <v>7</v>
      </c>
      <c r="U36" s="230">
        <v>1030</v>
      </c>
      <c r="V36" s="230">
        <v>5496</v>
      </c>
      <c r="W36" s="230">
        <v>12296</v>
      </c>
      <c r="X36" s="230">
        <v>18822</v>
      </c>
    </row>
    <row r="37" spans="1:24" ht="18">
      <c r="A37" s="229" t="s">
        <v>83</v>
      </c>
      <c r="B37" s="230">
        <v>125</v>
      </c>
      <c r="C37" s="230">
        <v>808</v>
      </c>
      <c r="D37" s="230">
        <v>2388</v>
      </c>
      <c r="E37" s="230">
        <v>3321</v>
      </c>
      <c r="K37" s="229" t="s">
        <v>83</v>
      </c>
      <c r="L37" s="230">
        <v>12</v>
      </c>
      <c r="M37" s="230">
        <v>34</v>
      </c>
      <c r="N37" s="230">
        <v>26</v>
      </c>
      <c r="O37" s="230">
        <v>72</v>
      </c>
      <c r="T37" s="229" t="s">
        <v>83</v>
      </c>
      <c r="U37" s="230">
        <v>204</v>
      </c>
      <c r="V37" s="230">
        <v>1142</v>
      </c>
      <c r="W37" s="230">
        <v>3056</v>
      </c>
      <c r="X37" s="230">
        <v>4402</v>
      </c>
    </row>
    <row r="38" spans="1:24">
      <c r="A38" s="229" t="s">
        <v>9</v>
      </c>
      <c r="B38" s="230">
        <v>604</v>
      </c>
      <c r="C38" s="230">
        <v>589</v>
      </c>
      <c r="D38" s="230">
        <v>6856</v>
      </c>
      <c r="E38" s="230">
        <v>8049</v>
      </c>
      <c r="K38" s="229" t="s">
        <v>9</v>
      </c>
      <c r="L38" s="230">
        <v>11</v>
      </c>
      <c r="M38" s="230">
        <v>12</v>
      </c>
      <c r="N38" s="230">
        <v>41</v>
      </c>
      <c r="O38" s="230">
        <v>64</v>
      </c>
      <c r="T38" s="229" t="s">
        <v>9</v>
      </c>
      <c r="U38" s="230">
        <v>947</v>
      </c>
      <c r="V38" s="230">
        <v>809</v>
      </c>
      <c r="W38" s="230">
        <v>8295</v>
      </c>
      <c r="X38" s="230">
        <v>10051</v>
      </c>
    </row>
    <row r="39" spans="1:24" ht="18">
      <c r="A39" s="229" t="s">
        <v>84</v>
      </c>
      <c r="B39" s="230">
        <v>850</v>
      </c>
      <c r="C39" s="230">
        <v>3897</v>
      </c>
      <c r="D39" s="230">
        <v>12020</v>
      </c>
      <c r="E39" s="230">
        <v>16767</v>
      </c>
      <c r="K39" s="229" t="s">
        <v>84</v>
      </c>
      <c r="L39" s="230">
        <v>47</v>
      </c>
      <c r="M39" s="230">
        <v>162</v>
      </c>
      <c r="N39" s="230">
        <v>143</v>
      </c>
      <c r="O39" s="230">
        <v>352</v>
      </c>
      <c r="T39" s="229" t="s">
        <v>84</v>
      </c>
      <c r="U39" s="230">
        <v>1532</v>
      </c>
      <c r="V39" s="230">
        <v>5670</v>
      </c>
      <c r="W39" s="230">
        <v>15190</v>
      </c>
      <c r="X39" s="230">
        <v>22392</v>
      </c>
    </row>
    <row r="40" spans="1:24">
      <c r="A40" s="229" t="s">
        <v>12</v>
      </c>
      <c r="B40" s="230">
        <v>600</v>
      </c>
      <c r="C40" s="230">
        <v>2857</v>
      </c>
      <c r="D40" s="230">
        <v>12068</v>
      </c>
      <c r="E40" s="230">
        <v>15525</v>
      </c>
      <c r="K40" s="229" t="s">
        <v>12</v>
      </c>
      <c r="L40" s="230">
        <v>18</v>
      </c>
      <c r="M40" s="230">
        <v>81</v>
      </c>
      <c r="N40" s="230">
        <v>110</v>
      </c>
      <c r="O40" s="230">
        <v>209</v>
      </c>
      <c r="T40" s="229" t="s">
        <v>12</v>
      </c>
      <c r="U40" s="230">
        <v>937</v>
      </c>
      <c r="V40" s="230">
        <v>4303</v>
      </c>
      <c r="W40" s="230">
        <v>15138</v>
      </c>
      <c r="X40" s="230">
        <v>20378</v>
      </c>
    </row>
    <row r="41" spans="1:24">
      <c r="A41" s="229" t="s">
        <v>13</v>
      </c>
      <c r="B41" s="230">
        <v>86</v>
      </c>
      <c r="C41" s="230">
        <v>712</v>
      </c>
      <c r="D41" s="230">
        <v>1508</v>
      </c>
      <c r="E41" s="230">
        <v>2306</v>
      </c>
      <c r="K41" s="229" t="s">
        <v>13</v>
      </c>
      <c r="L41" s="230">
        <v>2</v>
      </c>
      <c r="M41" s="230">
        <v>30</v>
      </c>
      <c r="N41" s="230">
        <v>19</v>
      </c>
      <c r="O41" s="230">
        <v>51</v>
      </c>
      <c r="T41" s="229" t="s">
        <v>13</v>
      </c>
      <c r="U41" s="230">
        <v>149</v>
      </c>
      <c r="V41" s="230">
        <v>1075</v>
      </c>
      <c r="W41" s="230">
        <v>1998</v>
      </c>
      <c r="X41" s="230">
        <v>3222</v>
      </c>
    </row>
    <row r="42" spans="1:24">
      <c r="A42" s="229" t="s">
        <v>14</v>
      </c>
      <c r="B42" s="230">
        <v>196</v>
      </c>
      <c r="C42" s="230">
        <v>1368</v>
      </c>
      <c r="D42" s="230">
        <v>3835</v>
      </c>
      <c r="E42" s="230">
        <v>5399</v>
      </c>
      <c r="K42" s="229" t="s">
        <v>14</v>
      </c>
      <c r="L42" s="230">
        <v>8</v>
      </c>
      <c r="M42" s="230">
        <v>42</v>
      </c>
      <c r="N42" s="230">
        <v>49</v>
      </c>
      <c r="O42" s="230">
        <v>99</v>
      </c>
      <c r="T42" s="229" t="s">
        <v>14</v>
      </c>
      <c r="U42" s="230">
        <v>338</v>
      </c>
      <c r="V42" s="230">
        <v>2122</v>
      </c>
      <c r="W42" s="230">
        <v>5100</v>
      </c>
      <c r="X42" s="230">
        <v>7560</v>
      </c>
    </row>
    <row r="43" spans="1:24">
      <c r="A43" s="229" t="s">
        <v>15</v>
      </c>
      <c r="B43" s="230">
        <v>1183</v>
      </c>
      <c r="C43" s="230">
        <v>3146</v>
      </c>
      <c r="D43" s="230">
        <v>14581</v>
      </c>
      <c r="E43" s="230">
        <v>18910</v>
      </c>
      <c r="K43" s="229" t="s">
        <v>15</v>
      </c>
      <c r="L43" s="230">
        <v>34</v>
      </c>
      <c r="M43" s="230">
        <v>104</v>
      </c>
      <c r="N43" s="230">
        <v>157</v>
      </c>
      <c r="O43" s="230">
        <v>295</v>
      </c>
      <c r="T43" s="229" t="s">
        <v>15</v>
      </c>
      <c r="U43" s="230">
        <v>1895</v>
      </c>
      <c r="V43" s="230">
        <v>5144</v>
      </c>
      <c r="W43" s="230">
        <v>19003</v>
      </c>
      <c r="X43" s="230">
        <v>26042</v>
      </c>
    </row>
    <row r="44" spans="1:24">
      <c r="A44" s="229" t="s">
        <v>17</v>
      </c>
      <c r="B44" s="230">
        <v>213</v>
      </c>
      <c r="C44" s="230">
        <v>842</v>
      </c>
      <c r="D44" s="230">
        <v>2105</v>
      </c>
      <c r="E44" s="230">
        <v>3160</v>
      </c>
      <c r="K44" s="229" t="s">
        <v>17</v>
      </c>
      <c r="L44" s="230">
        <v>5</v>
      </c>
      <c r="M44" s="230">
        <v>41</v>
      </c>
      <c r="N44" s="230">
        <v>32</v>
      </c>
      <c r="O44" s="230">
        <v>78</v>
      </c>
      <c r="T44" s="229" t="s">
        <v>17</v>
      </c>
      <c r="U44" s="230">
        <v>381</v>
      </c>
      <c r="V44" s="230">
        <v>1369</v>
      </c>
      <c r="W44" s="230">
        <v>2898</v>
      </c>
      <c r="X44" s="230">
        <v>4648</v>
      </c>
    </row>
    <row r="45" spans="1:24">
      <c r="A45" s="229" t="s">
        <v>18</v>
      </c>
      <c r="B45" s="230">
        <v>11</v>
      </c>
      <c r="C45" s="230">
        <v>244</v>
      </c>
      <c r="D45" s="230">
        <v>300</v>
      </c>
      <c r="E45" s="230">
        <v>555</v>
      </c>
      <c r="K45" s="229" t="s">
        <v>18</v>
      </c>
      <c r="L45" s="230">
        <v>0</v>
      </c>
      <c r="M45" s="230">
        <v>24</v>
      </c>
      <c r="N45" s="230">
        <v>4</v>
      </c>
      <c r="O45" s="230">
        <v>28</v>
      </c>
      <c r="T45" s="229" t="s">
        <v>18</v>
      </c>
      <c r="U45" s="230">
        <v>25</v>
      </c>
      <c r="V45" s="230">
        <v>462</v>
      </c>
      <c r="W45" s="230">
        <v>426</v>
      </c>
      <c r="X45" s="230">
        <v>913</v>
      </c>
    </row>
    <row r="46" spans="1:24">
      <c r="A46" s="229" t="s">
        <v>19</v>
      </c>
      <c r="B46" s="230">
        <v>745</v>
      </c>
      <c r="C46" s="230">
        <v>1922</v>
      </c>
      <c r="D46" s="230">
        <v>7391</v>
      </c>
      <c r="E46" s="230">
        <v>10058</v>
      </c>
      <c r="K46" s="229" t="s">
        <v>19</v>
      </c>
      <c r="L46" s="230">
        <v>23</v>
      </c>
      <c r="M46" s="230">
        <v>102</v>
      </c>
      <c r="N46" s="230">
        <v>98</v>
      </c>
      <c r="O46" s="230">
        <v>223</v>
      </c>
      <c r="T46" s="229" t="s">
        <v>19</v>
      </c>
      <c r="U46" s="230">
        <v>1215</v>
      </c>
      <c r="V46" s="230">
        <v>3195</v>
      </c>
      <c r="W46" s="230">
        <v>10657</v>
      </c>
      <c r="X46" s="230">
        <v>15067</v>
      </c>
    </row>
    <row r="47" spans="1:24">
      <c r="A47" s="229" t="s">
        <v>20</v>
      </c>
      <c r="B47" s="230">
        <v>77</v>
      </c>
      <c r="C47" s="230">
        <v>2892</v>
      </c>
      <c r="D47" s="230">
        <v>6710</v>
      </c>
      <c r="E47" s="230">
        <v>9679</v>
      </c>
      <c r="K47" s="229" t="s">
        <v>20</v>
      </c>
      <c r="L47" s="230">
        <v>6</v>
      </c>
      <c r="M47" s="230">
        <v>153</v>
      </c>
      <c r="N47" s="230">
        <v>48</v>
      </c>
      <c r="O47" s="230">
        <v>207</v>
      </c>
      <c r="T47" s="229" t="s">
        <v>20</v>
      </c>
      <c r="U47" s="230">
        <v>161</v>
      </c>
      <c r="V47" s="230">
        <v>5356</v>
      </c>
      <c r="W47" s="230">
        <v>10647</v>
      </c>
      <c r="X47" s="230">
        <v>16164</v>
      </c>
    </row>
    <row r="48" spans="1:24">
      <c r="A48" s="229" t="s">
        <v>21</v>
      </c>
      <c r="B48" s="230">
        <v>36</v>
      </c>
      <c r="C48" s="230">
        <v>349</v>
      </c>
      <c r="D48" s="230">
        <v>518</v>
      </c>
      <c r="E48" s="230">
        <v>903</v>
      </c>
      <c r="K48" s="229" t="s">
        <v>21</v>
      </c>
      <c r="L48" s="230">
        <v>0</v>
      </c>
      <c r="M48" s="230">
        <v>24</v>
      </c>
      <c r="N48" s="230">
        <v>5</v>
      </c>
      <c r="O48" s="230">
        <v>29</v>
      </c>
      <c r="T48" s="229" t="s">
        <v>21</v>
      </c>
      <c r="U48" s="230">
        <v>59</v>
      </c>
      <c r="V48" s="230">
        <v>654</v>
      </c>
      <c r="W48" s="230">
        <v>771</v>
      </c>
      <c r="X48" s="230">
        <v>1484</v>
      </c>
    </row>
    <row r="49" spans="1:24">
      <c r="A49" s="229" t="s">
        <v>22</v>
      </c>
      <c r="B49" s="230">
        <v>248</v>
      </c>
      <c r="C49" s="230">
        <v>833</v>
      </c>
      <c r="D49" s="230">
        <v>1690</v>
      </c>
      <c r="E49" s="230">
        <v>2771</v>
      </c>
      <c r="K49" s="229" t="s">
        <v>22</v>
      </c>
      <c r="L49" s="230">
        <v>9</v>
      </c>
      <c r="M49" s="230">
        <v>65</v>
      </c>
      <c r="N49" s="230">
        <v>30</v>
      </c>
      <c r="O49" s="230">
        <v>104</v>
      </c>
      <c r="T49" s="229" t="s">
        <v>22</v>
      </c>
      <c r="U49" s="230">
        <v>389</v>
      </c>
      <c r="V49" s="230">
        <v>1558</v>
      </c>
      <c r="W49" s="230">
        <v>2604</v>
      </c>
      <c r="X49" s="230">
        <v>4551</v>
      </c>
    </row>
    <row r="50" spans="1:24">
      <c r="A50" s="229" t="s">
        <v>23</v>
      </c>
      <c r="B50" s="230">
        <v>732</v>
      </c>
      <c r="C50" s="230">
        <v>1619</v>
      </c>
      <c r="D50" s="230">
        <v>8351</v>
      </c>
      <c r="E50" s="230">
        <v>10702</v>
      </c>
      <c r="K50" s="229" t="s">
        <v>23</v>
      </c>
      <c r="L50" s="230">
        <v>17</v>
      </c>
      <c r="M50" s="230">
        <v>84</v>
      </c>
      <c r="N50" s="230">
        <v>109</v>
      </c>
      <c r="O50" s="230">
        <v>210</v>
      </c>
      <c r="T50" s="229" t="s">
        <v>23</v>
      </c>
      <c r="U50" s="230">
        <v>1287</v>
      </c>
      <c r="V50" s="230">
        <v>2850</v>
      </c>
      <c r="W50" s="230">
        <v>11946</v>
      </c>
      <c r="X50" s="230">
        <v>16083</v>
      </c>
    </row>
    <row r="51" spans="1:24">
      <c r="A51" s="229" t="s">
        <v>24</v>
      </c>
      <c r="B51" s="230">
        <v>0</v>
      </c>
      <c r="C51" s="230">
        <v>1460</v>
      </c>
      <c r="D51" s="230">
        <v>2173</v>
      </c>
      <c r="E51" s="230">
        <v>3633</v>
      </c>
      <c r="K51" s="229" t="s">
        <v>24</v>
      </c>
      <c r="L51" s="230">
        <v>0</v>
      </c>
      <c r="M51" s="230">
        <v>48</v>
      </c>
      <c r="N51" s="230">
        <v>23</v>
      </c>
      <c r="O51" s="230">
        <v>71</v>
      </c>
      <c r="T51" s="229" t="s">
        <v>24</v>
      </c>
      <c r="U51" s="230">
        <v>0</v>
      </c>
      <c r="V51" s="230">
        <v>2389</v>
      </c>
      <c r="W51" s="230">
        <v>2985</v>
      </c>
      <c r="X51" s="230">
        <v>5374</v>
      </c>
    </row>
    <row r="52" spans="1:24">
      <c r="A52" s="231" t="s">
        <v>26</v>
      </c>
      <c r="B52" s="232">
        <v>9076</v>
      </c>
      <c r="C52" s="232">
        <v>36107</v>
      </c>
      <c r="D52" s="232">
        <v>127000</v>
      </c>
      <c r="E52" s="232">
        <v>172183</v>
      </c>
      <c r="K52" s="231" t="s">
        <v>26</v>
      </c>
      <c r="L52" s="232">
        <v>310</v>
      </c>
      <c r="M52" s="232">
        <v>1532</v>
      </c>
      <c r="N52" s="232">
        <v>1331</v>
      </c>
      <c r="O52" s="232">
        <v>3173</v>
      </c>
      <c r="T52" s="231" t="s">
        <v>26</v>
      </c>
      <c r="U52" s="232">
        <v>15009</v>
      </c>
      <c r="V52" s="232">
        <v>57581</v>
      </c>
      <c r="W52" s="232">
        <v>168794</v>
      </c>
      <c r="X52" s="232">
        <v>241384</v>
      </c>
    </row>
    <row r="53" spans="1:24">
      <c r="K53" s="235"/>
      <c r="L53" s="235"/>
      <c r="M53" s="235"/>
      <c r="N53" s="235"/>
      <c r="O53" s="235"/>
      <c r="T53" s="235"/>
      <c r="U53" s="235"/>
      <c r="V53" s="235"/>
      <c r="W53" s="235"/>
      <c r="X53" s="235"/>
    </row>
    <row r="54" spans="1:24">
      <c r="T54" s="221"/>
      <c r="U54" s="221"/>
      <c r="V54" s="221"/>
      <c r="W54" s="221"/>
      <c r="X54" s="22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16"/>
  <sheetViews>
    <sheetView workbookViewId="0">
      <selection activeCell="N91" sqref="N91"/>
    </sheetView>
  </sheetViews>
  <sheetFormatPr defaultRowHeight="15"/>
  <cols>
    <col min="1" max="1" width="19" customWidth="1"/>
  </cols>
  <sheetData>
    <row r="1" spans="1:17" ht="15.75">
      <c r="A1" s="305" t="s">
        <v>47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</row>
    <row r="2" spans="1:17" ht="15.75">
      <c r="A2" s="35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ht="16.5" thickBot="1">
      <c r="A3" s="37" t="s">
        <v>48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1:17" ht="24.75" thickBot="1">
      <c r="A4" s="3" t="s">
        <v>1</v>
      </c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4">
        <v>2009</v>
      </c>
      <c r="K4" s="4">
        <v>2010</v>
      </c>
      <c r="L4" s="4">
        <v>2011</v>
      </c>
      <c r="M4" s="4">
        <v>2012</v>
      </c>
      <c r="N4" s="4">
        <v>2013</v>
      </c>
      <c r="O4" s="4">
        <v>2014</v>
      </c>
      <c r="P4" s="4"/>
      <c r="Q4" s="4" t="s">
        <v>2</v>
      </c>
    </row>
    <row r="5" spans="1:17" ht="15.75" thickBot="1">
      <c r="A5" s="5" t="s">
        <v>3</v>
      </c>
      <c r="B5" s="10">
        <v>509</v>
      </c>
      <c r="C5" s="11">
        <v>538</v>
      </c>
      <c r="D5" s="10">
        <v>504</v>
      </c>
      <c r="E5" s="10">
        <v>452</v>
      </c>
      <c r="F5" s="10">
        <v>417</v>
      </c>
      <c r="G5" s="10">
        <v>356</v>
      </c>
      <c r="H5" s="10">
        <v>363</v>
      </c>
      <c r="I5" s="10">
        <v>317</v>
      </c>
      <c r="J5" s="10">
        <v>297</v>
      </c>
      <c r="K5" s="10">
        <v>308</v>
      </c>
      <c r="L5" s="10">
        <v>301</v>
      </c>
      <c r="M5" s="10">
        <v>272</v>
      </c>
      <c r="N5" s="10">
        <v>243</v>
      </c>
      <c r="O5" s="10">
        <v>253</v>
      </c>
      <c r="P5" s="10"/>
      <c r="Q5" s="6">
        <v>5130</v>
      </c>
    </row>
    <row r="6" spans="1:17" ht="15.75" thickBot="1">
      <c r="A6" s="5" t="s">
        <v>4</v>
      </c>
      <c r="B6" s="10">
        <v>15</v>
      </c>
      <c r="C6" s="11">
        <v>17</v>
      </c>
      <c r="D6" s="10">
        <v>16</v>
      </c>
      <c r="E6" s="11">
        <v>17</v>
      </c>
      <c r="F6" s="10">
        <v>11</v>
      </c>
      <c r="G6" s="10">
        <v>6</v>
      </c>
      <c r="H6" s="10">
        <v>10</v>
      </c>
      <c r="I6" s="10">
        <v>10</v>
      </c>
      <c r="J6" s="10">
        <v>8</v>
      </c>
      <c r="K6" s="10">
        <v>11</v>
      </c>
      <c r="L6" s="10">
        <v>9</v>
      </c>
      <c r="M6" s="10">
        <v>10</v>
      </c>
      <c r="N6" s="12">
        <v>7</v>
      </c>
      <c r="O6" s="10">
        <v>13</v>
      </c>
      <c r="P6" s="10"/>
      <c r="Q6" s="10">
        <v>160</v>
      </c>
    </row>
    <row r="7" spans="1:17" ht="15.75" thickBot="1">
      <c r="A7" s="5" t="s">
        <v>5</v>
      </c>
      <c r="B7" s="11">
        <v>978</v>
      </c>
      <c r="C7" s="10">
        <v>963</v>
      </c>
      <c r="D7" s="10">
        <v>907</v>
      </c>
      <c r="E7" s="10">
        <v>798</v>
      </c>
      <c r="F7" s="10">
        <v>747</v>
      </c>
      <c r="G7" s="10">
        <v>816</v>
      </c>
      <c r="H7" s="10">
        <v>728</v>
      </c>
      <c r="I7" s="10">
        <v>630</v>
      </c>
      <c r="J7" s="10">
        <v>570</v>
      </c>
      <c r="K7" s="10">
        <v>540</v>
      </c>
      <c r="L7" s="10">
        <v>499</v>
      </c>
      <c r="M7" s="10">
        <v>524</v>
      </c>
      <c r="N7" s="12">
        <v>419</v>
      </c>
      <c r="O7" s="10">
        <v>428</v>
      </c>
      <c r="P7" s="10"/>
      <c r="Q7" s="6">
        <v>9547</v>
      </c>
    </row>
    <row r="8" spans="1:17" ht="15.75" thickBot="1">
      <c r="A8" s="5" t="s">
        <v>6</v>
      </c>
      <c r="B8" s="11">
        <v>124</v>
      </c>
      <c r="C8" s="10">
        <v>114</v>
      </c>
      <c r="D8" s="10">
        <v>120</v>
      </c>
      <c r="E8" s="10">
        <v>114</v>
      </c>
      <c r="F8" s="10">
        <v>107</v>
      </c>
      <c r="G8" s="10">
        <v>86</v>
      </c>
      <c r="H8" s="10">
        <v>81</v>
      </c>
      <c r="I8" s="10">
        <v>63</v>
      </c>
      <c r="J8" s="10">
        <v>57</v>
      </c>
      <c r="K8" s="12">
        <v>55</v>
      </c>
      <c r="L8" s="12">
        <v>55</v>
      </c>
      <c r="M8" s="10">
        <v>68</v>
      </c>
      <c r="N8" s="12">
        <v>55</v>
      </c>
      <c r="O8" s="10">
        <v>58</v>
      </c>
      <c r="P8" s="10"/>
      <c r="Q8" s="6">
        <v>1157</v>
      </c>
    </row>
    <row r="9" spans="1:17" ht="15.75" thickBot="1">
      <c r="A9" s="5" t="s">
        <v>7</v>
      </c>
      <c r="B9" s="11">
        <v>646</v>
      </c>
      <c r="C9" s="10">
        <v>596</v>
      </c>
      <c r="D9" s="10">
        <v>631</v>
      </c>
      <c r="E9" s="10">
        <v>511</v>
      </c>
      <c r="F9" s="10">
        <v>513</v>
      </c>
      <c r="G9" s="10">
        <v>511</v>
      </c>
      <c r="H9" s="10">
        <v>493</v>
      </c>
      <c r="I9" s="10">
        <v>420</v>
      </c>
      <c r="J9" s="10">
        <v>325</v>
      </c>
      <c r="K9" s="10">
        <v>369</v>
      </c>
      <c r="L9" s="10">
        <v>352</v>
      </c>
      <c r="M9" s="10">
        <v>344</v>
      </c>
      <c r="N9" s="12">
        <v>286</v>
      </c>
      <c r="O9" s="10">
        <v>306</v>
      </c>
      <c r="P9" s="10"/>
      <c r="Q9" s="6">
        <v>6303</v>
      </c>
    </row>
    <row r="10" spans="1:17" ht="15.75" thickBot="1">
      <c r="A10" s="5" t="s">
        <v>8</v>
      </c>
      <c r="B10" s="11">
        <v>196</v>
      </c>
      <c r="C10" s="10">
        <v>189</v>
      </c>
      <c r="D10" s="10">
        <v>171</v>
      </c>
      <c r="E10" s="10">
        <v>141</v>
      </c>
      <c r="F10" s="10">
        <v>153</v>
      </c>
      <c r="G10" s="10">
        <v>134</v>
      </c>
      <c r="H10" s="10">
        <v>121</v>
      </c>
      <c r="I10" s="10">
        <v>105</v>
      </c>
      <c r="J10" s="10">
        <v>112</v>
      </c>
      <c r="K10" s="10">
        <v>97</v>
      </c>
      <c r="L10" s="10">
        <v>78</v>
      </c>
      <c r="M10" s="10">
        <v>77</v>
      </c>
      <c r="N10" s="12">
        <v>80</v>
      </c>
      <c r="O10" s="10">
        <v>94</v>
      </c>
      <c r="P10" s="10"/>
      <c r="Q10" s="6">
        <v>1748</v>
      </c>
    </row>
    <row r="11" spans="1:17" ht="15.75" thickBot="1">
      <c r="A11" s="5" t="s">
        <v>9</v>
      </c>
      <c r="B11" s="11">
        <v>160</v>
      </c>
      <c r="C11" s="10">
        <v>139</v>
      </c>
      <c r="D11" s="10">
        <v>120</v>
      </c>
      <c r="E11" s="10">
        <v>122</v>
      </c>
      <c r="F11" s="10">
        <v>102</v>
      </c>
      <c r="G11" s="10">
        <v>108</v>
      </c>
      <c r="H11" s="10">
        <v>88</v>
      </c>
      <c r="I11" s="10">
        <v>82</v>
      </c>
      <c r="J11" s="10">
        <v>74</v>
      </c>
      <c r="K11" s="10">
        <v>82</v>
      </c>
      <c r="L11" s="10">
        <v>74</v>
      </c>
      <c r="M11" s="10">
        <v>85</v>
      </c>
      <c r="N11" s="10">
        <v>76</v>
      </c>
      <c r="O11" s="12">
        <v>56</v>
      </c>
      <c r="P11" s="12"/>
      <c r="Q11" s="6">
        <v>1368</v>
      </c>
    </row>
    <row r="12" spans="1:17" ht="15.75" thickBot="1">
      <c r="A12" s="5" t="s">
        <v>10</v>
      </c>
      <c r="B12" s="11">
        <v>746</v>
      </c>
      <c r="C12" s="10">
        <v>718</v>
      </c>
      <c r="D12" s="10">
        <v>704</v>
      </c>
      <c r="E12" s="10">
        <v>616</v>
      </c>
      <c r="F12" s="10">
        <v>585</v>
      </c>
      <c r="G12" s="10">
        <v>506</v>
      </c>
      <c r="H12" s="10">
        <v>484</v>
      </c>
      <c r="I12" s="10">
        <v>490</v>
      </c>
      <c r="J12" s="10">
        <v>396</v>
      </c>
      <c r="K12" s="10">
        <v>383</v>
      </c>
      <c r="L12" s="10">
        <v>382</v>
      </c>
      <c r="M12" s="10">
        <v>362</v>
      </c>
      <c r="N12" s="10">
        <v>330</v>
      </c>
      <c r="O12" s="12">
        <v>313</v>
      </c>
      <c r="P12" s="12"/>
      <c r="Q12" s="6">
        <v>7015</v>
      </c>
    </row>
    <row r="13" spans="1:17" ht="15.75" thickBot="1">
      <c r="A13" s="14" t="s">
        <v>11</v>
      </c>
      <c r="B13" s="28">
        <v>3374</v>
      </c>
      <c r="C13" s="15">
        <v>3274</v>
      </c>
      <c r="D13" s="15">
        <v>3173</v>
      </c>
      <c r="E13" s="15">
        <v>2771</v>
      </c>
      <c r="F13" s="15">
        <v>2635</v>
      </c>
      <c r="G13" s="15">
        <v>2523</v>
      </c>
      <c r="H13" s="15">
        <v>2368</v>
      </c>
      <c r="I13" s="15">
        <v>2117</v>
      </c>
      <c r="J13" s="15">
        <v>1839</v>
      </c>
      <c r="K13" s="15">
        <v>1845</v>
      </c>
      <c r="L13" s="15">
        <v>1750</v>
      </c>
      <c r="M13" s="15">
        <v>1742</v>
      </c>
      <c r="N13" s="18">
        <v>1496</v>
      </c>
      <c r="O13" s="15">
        <v>1521</v>
      </c>
      <c r="P13" s="15"/>
      <c r="Q13" s="15">
        <v>32428</v>
      </c>
    </row>
    <row r="14" spans="1:17" ht="15.75" thickBot="1">
      <c r="A14" s="5" t="s">
        <v>12</v>
      </c>
      <c r="B14" s="11">
        <v>474</v>
      </c>
      <c r="C14" s="10">
        <v>445</v>
      </c>
      <c r="D14" s="10">
        <v>399</v>
      </c>
      <c r="E14" s="10">
        <v>377</v>
      </c>
      <c r="F14" s="10">
        <v>338</v>
      </c>
      <c r="G14" s="10">
        <v>338</v>
      </c>
      <c r="H14" s="10">
        <v>303</v>
      </c>
      <c r="I14" s="10">
        <v>282</v>
      </c>
      <c r="J14" s="10">
        <v>265</v>
      </c>
      <c r="K14" s="10">
        <v>289</v>
      </c>
      <c r="L14" s="10">
        <v>260</v>
      </c>
      <c r="M14" s="10">
        <v>246</v>
      </c>
      <c r="N14" s="12">
        <v>216</v>
      </c>
      <c r="O14" s="10">
        <v>241</v>
      </c>
      <c r="P14" s="10"/>
      <c r="Q14" s="6">
        <v>4473</v>
      </c>
    </row>
    <row r="15" spans="1:17" ht="15.75" thickBot="1">
      <c r="A15" s="5" t="s">
        <v>13</v>
      </c>
      <c r="B15" s="11">
        <v>115</v>
      </c>
      <c r="C15" s="10">
        <v>105</v>
      </c>
      <c r="D15" s="10">
        <v>110</v>
      </c>
      <c r="E15" s="10">
        <v>99</v>
      </c>
      <c r="F15" s="10">
        <v>87</v>
      </c>
      <c r="G15" s="10">
        <v>99</v>
      </c>
      <c r="H15" s="10">
        <v>86</v>
      </c>
      <c r="I15" s="10">
        <v>79</v>
      </c>
      <c r="J15" s="10">
        <v>70</v>
      </c>
      <c r="K15" s="10">
        <v>74</v>
      </c>
      <c r="L15" s="10">
        <v>59</v>
      </c>
      <c r="M15" s="10">
        <v>48</v>
      </c>
      <c r="N15" s="10">
        <v>57</v>
      </c>
      <c r="O15" s="12">
        <v>45</v>
      </c>
      <c r="P15" s="12"/>
      <c r="Q15" s="6">
        <v>1133</v>
      </c>
    </row>
    <row r="16" spans="1:17" ht="15.75" thickBot="1">
      <c r="A16" s="5" t="s">
        <v>14</v>
      </c>
      <c r="B16" s="11">
        <v>200</v>
      </c>
      <c r="C16" s="10">
        <v>194</v>
      </c>
      <c r="D16" s="10">
        <v>166</v>
      </c>
      <c r="E16" s="10">
        <v>170</v>
      </c>
      <c r="F16" s="10">
        <v>137</v>
      </c>
      <c r="G16" s="10">
        <v>164</v>
      </c>
      <c r="H16" s="10">
        <v>138</v>
      </c>
      <c r="I16" s="10">
        <v>125</v>
      </c>
      <c r="J16" s="10">
        <v>113</v>
      </c>
      <c r="K16" s="10">
        <v>106</v>
      </c>
      <c r="L16" s="10">
        <v>120</v>
      </c>
      <c r="M16" s="10">
        <v>95</v>
      </c>
      <c r="N16" s="12">
        <v>79</v>
      </c>
      <c r="O16" s="10">
        <v>98</v>
      </c>
      <c r="P16" s="10"/>
      <c r="Q16" s="6">
        <v>1905</v>
      </c>
    </row>
    <row r="17" spans="1:17" ht="15.75" thickBot="1">
      <c r="A17" s="5" t="s">
        <v>15</v>
      </c>
      <c r="B17" s="10">
        <v>685</v>
      </c>
      <c r="C17" s="11">
        <v>706</v>
      </c>
      <c r="D17" s="10">
        <v>524</v>
      </c>
      <c r="E17" s="10">
        <v>588</v>
      </c>
      <c r="F17" s="10">
        <v>552</v>
      </c>
      <c r="G17" s="10">
        <v>519</v>
      </c>
      <c r="H17" s="10">
        <v>485</v>
      </c>
      <c r="I17" s="10">
        <v>465</v>
      </c>
      <c r="J17" s="10">
        <v>470</v>
      </c>
      <c r="K17" s="10">
        <v>424</v>
      </c>
      <c r="L17" s="10">
        <v>398</v>
      </c>
      <c r="M17" s="10">
        <v>366</v>
      </c>
      <c r="N17" s="10">
        <v>349</v>
      </c>
      <c r="O17" s="12">
        <v>345</v>
      </c>
      <c r="P17" s="12"/>
      <c r="Q17" s="6">
        <v>6876</v>
      </c>
    </row>
    <row r="18" spans="1:17" ht="15.75" thickBot="1">
      <c r="A18" s="14" t="s">
        <v>16</v>
      </c>
      <c r="B18" s="28">
        <v>1474</v>
      </c>
      <c r="C18" s="16">
        <v>1450</v>
      </c>
      <c r="D18" s="15">
        <v>1199</v>
      </c>
      <c r="E18" s="15">
        <v>1234</v>
      </c>
      <c r="F18" s="15">
        <v>1114</v>
      </c>
      <c r="G18" s="15">
        <v>1120</v>
      </c>
      <c r="H18" s="15">
        <v>1012</v>
      </c>
      <c r="I18" s="23">
        <v>951</v>
      </c>
      <c r="J18" s="23">
        <v>918</v>
      </c>
      <c r="K18" s="23">
        <v>893</v>
      </c>
      <c r="L18" s="23">
        <v>837</v>
      </c>
      <c r="M18" s="23">
        <v>755</v>
      </c>
      <c r="N18" s="24">
        <v>701</v>
      </c>
      <c r="O18" s="23">
        <v>729</v>
      </c>
      <c r="P18" s="23"/>
      <c r="Q18" s="15">
        <v>14387</v>
      </c>
    </row>
    <row r="19" spans="1:17" ht="15.75" thickBot="1">
      <c r="A19" s="5" t="s">
        <v>17</v>
      </c>
      <c r="B19" s="11">
        <v>152</v>
      </c>
      <c r="C19" s="10">
        <v>165</v>
      </c>
      <c r="D19" s="10">
        <v>140</v>
      </c>
      <c r="E19" s="10">
        <v>131</v>
      </c>
      <c r="F19" s="10">
        <v>114</v>
      </c>
      <c r="G19" s="10">
        <v>151</v>
      </c>
      <c r="H19" s="10">
        <v>108</v>
      </c>
      <c r="I19" s="10">
        <v>89</v>
      </c>
      <c r="J19" s="10">
        <v>89</v>
      </c>
      <c r="K19" s="10">
        <v>78</v>
      </c>
      <c r="L19" s="10">
        <v>78</v>
      </c>
      <c r="M19" s="10">
        <v>86</v>
      </c>
      <c r="N19" s="12">
        <v>67</v>
      </c>
      <c r="O19" s="10">
        <v>72</v>
      </c>
      <c r="P19" s="10"/>
      <c r="Q19" s="6">
        <v>1520</v>
      </c>
    </row>
    <row r="20" spans="1:17" ht="15.75" thickBot="1">
      <c r="A20" s="5" t="s">
        <v>18</v>
      </c>
      <c r="B20" s="11">
        <v>31</v>
      </c>
      <c r="C20" s="10">
        <v>27</v>
      </c>
      <c r="D20" s="10">
        <v>36</v>
      </c>
      <c r="E20" s="10">
        <v>20</v>
      </c>
      <c r="F20" s="10">
        <v>26</v>
      </c>
      <c r="G20" s="10">
        <v>28</v>
      </c>
      <c r="H20" s="12">
        <v>16</v>
      </c>
      <c r="I20" s="10">
        <v>26</v>
      </c>
      <c r="J20" s="10">
        <v>18</v>
      </c>
      <c r="K20" s="10">
        <v>27</v>
      </c>
      <c r="L20" s="10">
        <v>18</v>
      </c>
      <c r="M20" s="13">
        <v>17</v>
      </c>
      <c r="N20" s="10">
        <v>22</v>
      </c>
      <c r="O20" s="10">
        <v>25</v>
      </c>
      <c r="P20" s="10"/>
      <c r="Q20" s="10">
        <v>337</v>
      </c>
    </row>
    <row r="21" spans="1:17" ht="15.75" thickBot="1">
      <c r="A21" s="5" t="s">
        <v>19</v>
      </c>
      <c r="B21" s="11">
        <v>321</v>
      </c>
      <c r="C21" s="10">
        <v>298</v>
      </c>
      <c r="D21" s="10">
        <v>340</v>
      </c>
      <c r="E21" s="10">
        <v>350</v>
      </c>
      <c r="F21" s="10">
        <v>329</v>
      </c>
      <c r="G21" s="10">
        <v>291</v>
      </c>
      <c r="H21" s="10">
        <v>286</v>
      </c>
      <c r="I21" s="10">
        <v>298</v>
      </c>
      <c r="J21" s="10">
        <v>266</v>
      </c>
      <c r="K21" s="10">
        <v>235</v>
      </c>
      <c r="L21" s="10">
        <v>232</v>
      </c>
      <c r="M21" s="10">
        <v>229</v>
      </c>
      <c r="N21" s="10">
        <v>213</v>
      </c>
      <c r="O21" s="12">
        <v>208</v>
      </c>
      <c r="P21" s="12"/>
      <c r="Q21" s="6">
        <v>3896</v>
      </c>
    </row>
    <row r="22" spans="1:17" ht="15.75" thickBot="1">
      <c r="A22" s="5" t="s">
        <v>20</v>
      </c>
      <c r="B22" s="10">
        <v>384</v>
      </c>
      <c r="C22" s="10">
        <v>384</v>
      </c>
      <c r="D22" s="11">
        <v>391</v>
      </c>
      <c r="E22" s="10">
        <v>382</v>
      </c>
      <c r="F22" s="10">
        <v>372</v>
      </c>
      <c r="G22" s="10">
        <v>369</v>
      </c>
      <c r="H22" s="10">
        <v>328</v>
      </c>
      <c r="I22" s="10">
        <v>305</v>
      </c>
      <c r="J22" s="10">
        <v>265</v>
      </c>
      <c r="K22" s="10">
        <v>265</v>
      </c>
      <c r="L22" s="10">
        <v>243</v>
      </c>
      <c r="M22" s="10">
        <v>232</v>
      </c>
      <c r="N22" s="10">
        <v>214</v>
      </c>
      <c r="O22" s="12">
        <v>209</v>
      </c>
      <c r="P22" s="12"/>
      <c r="Q22" s="6">
        <v>4343</v>
      </c>
    </row>
    <row r="23" spans="1:17" ht="15.75" thickBot="1">
      <c r="A23" s="5" t="s">
        <v>21</v>
      </c>
      <c r="B23" s="11">
        <v>53</v>
      </c>
      <c r="C23" s="10">
        <v>51</v>
      </c>
      <c r="D23" s="10">
        <v>46</v>
      </c>
      <c r="E23" s="10">
        <v>37</v>
      </c>
      <c r="F23" s="10">
        <v>51</v>
      </c>
      <c r="G23" s="11">
        <v>53</v>
      </c>
      <c r="H23" s="10">
        <v>32</v>
      </c>
      <c r="I23" s="10">
        <v>30</v>
      </c>
      <c r="J23" s="10">
        <v>41</v>
      </c>
      <c r="K23" s="10">
        <v>45</v>
      </c>
      <c r="L23" s="10">
        <v>31</v>
      </c>
      <c r="M23" s="10">
        <v>42</v>
      </c>
      <c r="N23" s="12">
        <v>20</v>
      </c>
      <c r="O23" s="10">
        <v>39</v>
      </c>
      <c r="P23" s="10"/>
      <c r="Q23" s="10">
        <v>571</v>
      </c>
    </row>
    <row r="24" spans="1:17" ht="15.75" thickBot="1">
      <c r="A24" s="5" t="s">
        <v>22</v>
      </c>
      <c r="B24" s="10">
        <v>138</v>
      </c>
      <c r="C24" s="10">
        <v>149</v>
      </c>
      <c r="D24" s="10">
        <v>143</v>
      </c>
      <c r="E24" s="10">
        <v>132</v>
      </c>
      <c r="F24" s="10">
        <v>141</v>
      </c>
      <c r="G24" s="11">
        <v>153</v>
      </c>
      <c r="H24" s="10">
        <v>116</v>
      </c>
      <c r="I24" s="10">
        <v>106</v>
      </c>
      <c r="J24" s="10">
        <v>119</v>
      </c>
      <c r="K24" s="10">
        <v>126</v>
      </c>
      <c r="L24" s="10">
        <v>89</v>
      </c>
      <c r="M24" s="10">
        <v>111</v>
      </c>
      <c r="N24" s="12">
        <v>88</v>
      </c>
      <c r="O24" s="10">
        <v>89</v>
      </c>
      <c r="P24" s="10"/>
      <c r="Q24" s="6">
        <v>1700</v>
      </c>
    </row>
    <row r="25" spans="1:17" ht="15.75" thickBot="1">
      <c r="A25" s="5" t="s">
        <v>23</v>
      </c>
      <c r="B25" s="10">
        <v>333</v>
      </c>
      <c r="C25" s="11">
        <v>363</v>
      </c>
      <c r="D25" s="10">
        <v>315</v>
      </c>
      <c r="E25" s="10">
        <v>346</v>
      </c>
      <c r="F25" s="10">
        <v>343</v>
      </c>
      <c r="G25" s="10">
        <v>337</v>
      </c>
      <c r="H25" s="10">
        <v>312</v>
      </c>
      <c r="I25" s="10">
        <v>329</v>
      </c>
      <c r="J25" s="10">
        <v>301</v>
      </c>
      <c r="K25" s="10">
        <v>260</v>
      </c>
      <c r="L25" s="10">
        <v>247</v>
      </c>
      <c r="M25" s="10">
        <v>211</v>
      </c>
      <c r="N25" s="10">
        <v>229</v>
      </c>
      <c r="O25" s="12">
        <v>192</v>
      </c>
      <c r="P25" s="12"/>
      <c r="Q25" s="6">
        <v>4118</v>
      </c>
    </row>
    <row r="26" spans="1:17" ht="15.75" thickBot="1">
      <c r="A26" s="5" t="s">
        <v>24</v>
      </c>
      <c r="B26" s="11">
        <v>195</v>
      </c>
      <c r="C26" s="10">
        <v>171</v>
      </c>
      <c r="D26" s="10">
        <v>146</v>
      </c>
      <c r="E26" s="10">
        <v>145</v>
      </c>
      <c r="F26" s="10">
        <v>146</v>
      </c>
      <c r="G26" s="10">
        <v>153</v>
      </c>
      <c r="H26" s="10">
        <v>140</v>
      </c>
      <c r="I26" s="10">
        <v>113</v>
      </c>
      <c r="J26" s="10">
        <v>117</v>
      </c>
      <c r="K26" s="10">
        <v>97</v>
      </c>
      <c r="L26" s="10">
        <v>91</v>
      </c>
      <c r="M26" s="10">
        <v>90</v>
      </c>
      <c r="N26" s="10">
        <v>111</v>
      </c>
      <c r="O26" s="12">
        <v>91</v>
      </c>
      <c r="P26" s="12"/>
      <c r="Q26" s="6">
        <v>1806</v>
      </c>
    </row>
    <row r="27" spans="1:17" ht="24.75" thickBot="1">
      <c r="A27" s="17" t="s">
        <v>25</v>
      </c>
      <c r="B27" s="15">
        <v>1607</v>
      </c>
      <c r="C27" s="28">
        <v>1608</v>
      </c>
      <c r="D27" s="15">
        <v>1557</v>
      </c>
      <c r="E27" s="15">
        <v>1543</v>
      </c>
      <c r="F27" s="15">
        <v>1522</v>
      </c>
      <c r="G27" s="15">
        <v>1535</v>
      </c>
      <c r="H27" s="15">
        <v>1338</v>
      </c>
      <c r="I27" s="15">
        <v>1296</v>
      </c>
      <c r="J27" s="15">
        <v>1216</v>
      </c>
      <c r="K27" s="15">
        <v>1133</v>
      </c>
      <c r="L27" s="15">
        <v>1029</v>
      </c>
      <c r="M27" s="15">
        <v>1018</v>
      </c>
      <c r="N27" s="23">
        <v>964</v>
      </c>
      <c r="O27" s="24">
        <v>925</v>
      </c>
      <c r="P27" s="24"/>
      <c r="Q27" s="15">
        <v>18291</v>
      </c>
    </row>
    <row r="28" spans="1:17" ht="15.75" thickBot="1">
      <c r="A28" s="19" t="s">
        <v>26</v>
      </c>
      <c r="B28" s="28">
        <v>6455</v>
      </c>
      <c r="C28" s="15">
        <v>6332</v>
      </c>
      <c r="D28" s="15">
        <v>5929</v>
      </c>
      <c r="E28" s="15">
        <v>5548</v>
      </c>
      <c r="F28" s="15">
        <v>5271</v>
      </c>
      <c r="G28" s="15">
        <v>5178</v>
      </c>
      <c r="H28" s="15">
        <v>4718</v>
      </c>
      <c r="I28" s="15">
        <v>4364</v>
      </c>
      <c r="J28" s="15">
        <v>3973</v>
      </c>
      <c r="K28" s="15">
        <v>3871</v>
      </c>
      <c r="L28" s="15">
        <v>3616</v>
      </c>
      <c r="M28" s="15">
        <v>3515</v>
      </c>
      <c r="N28" s="18">
        <v>3161</v>
      </c>
      <c r="O28" s="15">
        <v>3175</v>
      </c>
      <c r="P28" s="15"/>
      <c r="Q28" s="20">
        <v>65106</v>
      </c>
    </row>
    <row r="30" spans="1:17" ht="15.75">
      <c r="A30" s="2"/>
    </row>
    <row r="31" spans="1:17" ht="16.5" thickBot="1">
      <c r="A31" s="297" t="s">
        <v>27</v>
      </c>
      <c r="B31" s="297"/>
      <c r="C31" s="297"/>
      <c r="D31" s="297"/>
      <c r="E31" s="297"/>
      <c r="F31" s="297"/>
      <c r="G31" s="297"/>
      <c r="H31" s="297"/>
      <c r="I31" s="297"/>
      <c r="J31" s="297"/>
      <c r="K31" s="297"/>
      <c r="L31" s="297"/>
      <c r="M31" s="297"/>
      <c r="N31" s="297"/>
      <c r="O31" s="297"/>
      <c r="P31" s="45"/>
    </row>
    <row r="32" spans="1:17" ht="15.75" thickBot="1">
      <c r="A32" s="3" t="s">
        <v>1</v>
      </c>
      <c r="B32" s="4">
        <v>2001</v>
      </c>
      <c r="C32" s="4">
        <v>2002</v>
      </c>
      <c r="D32" s="4">
        <v>2003</v>
      </c>
      <c r="E32" s="4">
        <v>2004</v>
      </c>
      <c r="F32" s="4">
        <v>2005</v>
      </c>
      <c r="G32" s="4">
        <v>2006</v>
      </c>
      <c r="H32" s="4">
        <v>2007</v>
      </c>
      <c r="I32" s="4">
        <v>2008</v>
      </c>
      <c r="J32" s="4">
        <v>2009</v>
      </c>
      <c r="K32" s="4">
        <v>2010</v>
      </c>
      <c r="L32" s="4">
        <v>2011</v>
      </c>
      <c r="M32" s="4">
        <v>2012</v>
      </c>
      <c r="N32" s="4">
        <v>2013</v>
      </c>
      <c r="O32" s="4">
        <v>2014</v>
      </c>
      <c r="P32" s="4"/>
      <c r="Q32" s="4" t="s">
        <v>26</v>
      </c>
    </row>
    <row r="33" spans="1:17" ht="15.75" thickBot="1">
      <c r="A33" s="5" t="s">
        <v>3</v>
      </c>
      <c r="B33" s="13">
        <v>9.92</v>
      </c>
      <c r="C33" s="11">
        <v>10.49</v>
      </c>
      <c r="D33" s="13">
        <v>9.82</v>
      </c>
      <c r="E33" s="13">
        <v>8.81</v>
      </c>
      <c r="F33" s="13">
        <v>8.1300000000000008</v>
      </c>
      <c r="G33" s="13">
        <v>6.94</v>
      </c>
      <c r="H33" s="13">
        <v>7.08</v>
      </c>
      <c r="I33" s="13">
        <v>6.18</v>
      </c>
      <c r="J33" s="13">
        <v>5.79</v>
      </c>
      <c r="K33" s="13">
        <v>6</v>
      </c>
      <c r="L33" s="13">
        <v>5.87</v>
      </c>
      <c r="M33" s="13">
        <v>5.3</v>
      </c>
      <c r="N33" s="12">
        <v>4.74</v>
      </c>
      <c r="O33" s="13">
        <v>4.93</v>
      </c>
      <c r="P33" s="13"/>
      <c r="Q33" s="21">
        <v>100</v>
      </c>
    </row>
    <row r="34" spans="1:17" ht="15.75" thickBot="1">
      <c r="A34" s="5" t="s">
        <v>4</v>
      </c>
      <c r="B34" s="13">
        <v>9.3800000000000008</v>
      </c>
      <c r="C34" s="11">
        <v>10.63</v>
      </c>
      <c r="D34" s="13">
        <v>10</v>
      </c>
      <c r="E34" s="13">
        <v>10.63</v>
      </c>
      <c r="F34" s="13">
        <v>6.88</v>
      </c>
      <c r="G34" s="12">
        <v>3.75</v>
      </c>
      <c r="H34" s="13">
        <v>6.25</v>
      </c>
      <c r="I34" s="13">
        <v>6.25</v>
      </c>
      <c r="J34" s="13">
        <v>5</v>
      </c>
      <c r="K34" s="13">
        <v>6.88</v>
      </c>
      <c r="L34" s="13">
        <v>5.63</v>
      </c>
      <c r="M34" s="13">
        <v>6.25</v>
      </c>
      <c r="N34" s="13">
        <v>4.38</v>
      </c>
      <c r="O34" s="13">
        <v>8.1300000000000008</v>
      </c>
      <c r="P34" s="13"/>
      <c r="Q34" s="21">
        <v>100</v>
      </c>
    </row>
    <row r="35" spans="1:17" ht="15.75" thickBot="1">
      <c r="A35" s="5" t="s">
        <v>5</v>
      </c>
      <c r="B35" s="11">
        <v>10.24</v>
      </c>
      <c r="C35" s="13">
        <v>10.09</v>
      </c>
      <c r="D35" s="13">
        <v>9.5</v>
      </c>
      <c r="E35" s="13">
        <v>8.36</v>
      </c>
      <c r="F35" s="13">
        <v>7.82</v>
      </c>
      <c r="G35" s="13">
        <v>8.5500000000000007</v>
      </c>
      <c r="H35" s="13">
        <v>7.63</v>
      </c>
      <c r="I35" s="13">
        <v>6.6</v>
      </c>
      <c r="J35" s="13">
        <v>5.97</v>
      </c>
      <c r="K35" s="13">
        <v>5.66</v>
      </c>
      <c r="L35" s="13">
        <v>5.23</v>
      </c>
      <c r="M35" s="13">
        <v>5.49</v>
      </c>
      <c r="N35" s="12">
        <v>4.3899999999999997</v>
      </c>
      <c r="O35" s="13">
        <v>4.4800000000000004</v>
      </c>
      <c r="P35" s="13"/>
      <c r="Q35" s="21">
        <v>100</v>
      </c>
    </row>
    <row r="36" spans="1:17" ht="15.75" thickBot="1">
      <c r="A36" s="5" t="s">
        <v>6</v>
      </c>
      <c r="B36" s="11">
        <v>10.72</v>
      </c>
      <c r="C36" s="13">
        <v>9.85</v>
      </c>
      <c r="D36" s="13">
        <v>10.37</v>
      </c>
      <c r="E36" s="13">
        <v>9.85</v>
      </c>
      <c r="F36" s="13">
        <v>9.25</v>
      </c>
      <c r="G36" s="13">
        <v>7.43</v>
      </c>
      <c r="H36" s="13">
        <v>7</v>
      </c>
      <c r="I36" s="13">
        <v>5.45</v>
      </c>
      <c r="J36" s="13">
        <v>4.93</v>
      </c>
      <c r="K36" s="13">
        <v>4.75</v>
      </c>
      <c r="L36" s="13">
        <v>4.75</v>
      </c>
      <c r="M36" s="13">
        <v>5.88</v>
      </c>
      <c r="N36" s="12">
        <v>4.75</v>
      </c>
      <c r="O36" s="13">
        <v>5.01</v>
      </c>
      <c r="P36" s="13"/>
      <c r="Q36" s="21">
        <v>100</v>
      </c>
    </row>
    <row r="37" spans="1:17" ht="15.75" thickBot="1">
      <c r="A37" s="5" t="s">
        <v>7</v>
      </c>
      <c r="B37" s="11">
        <v>10.25</v>
      </c>
      <c r="C37" s="13">
        <v>9.4600000000000009</v>
      </c>
      <c r="D37" s="13">
        <v>10.01</v>
      </c>
      <c r="E37" s="13">
        <v>8.11</v>
      </c>
      <c r="F37" s="13">
        <v>8.14</v>
      </c>
      <c r="G37" s="13">
        <v>8.11</v>
      </c>
      <c r="H37" s="13">
        <v>7.82</v>
      </c>
      <c r="I37" s="13">
        <v>6.66</v>
      </c>
      <c r="J37" s="13">
        <v>5.16</v>
      </c>
      <c r="K37" s="13">
        <v>5.85</v>
      </c>
      <c r="L37" s="13">
        <v>5.58</v>
      </c>
      <c r="M37" s="13">
        <v>5.46</v>
      </c>
      <c r="N37" s="12">
        <v>4.54</v>
      </c>
      <c r="O37" s="13">
        <v>4.8499999999999996</v>
      </c>
      <c r="P37" s="13"/>
      <c r="Q37" s="21">
        <v>100</v>
      </c>
    </row>
    <row r="38" spans="1:17" ht="15.75" thickBot="1">
      <c r="A38" s="5" t="s">
        <v>8</v>
      </c>
      <c r="B38" s="11">
        <v>11.21</v>
      </c>
      <c r="C38" s="13">
        <v>10.81</v>
      </c>
      <c r="D38" s="13">
        <v>9.7799999999999994</v>
      </c>
      <c r="E38" s="13">
        <v>8.07</v>
      </c>
      <c r="F38" s="13">
        <v>8.75</v>
      </c>
      <c r="G38" s="13">
        <v>7.67</v>
      </c>
      <c r="H38" s="13">
        <v>6.92</v>
      </c>
      <c r="I38" s="13">
        <v>6.01</v>
      </c>
      <c r="J38" s="13">
        <v>6.41</v>
      </c>
      <c r="K38" s="13">
        <v>5.55</v>
      </c>
      <c r="L38" s="13">
        <v>4.46</v>
      </c>
      <c r="M38" s="12">
        <v>4.41</v>
      </c>
      <c r="N38" s="13">
        <v>4.58</v>
      </c>
      <c r="O38" s="13">
        <v>5.38</v>
      </c>
      <c r="P38" s="13"/>
      <c r="Q38" s="21">
        <v>100</v>
      </c>
    </row>
    <row r="39" spans="1:17" ht="15.75" thickBot="1">
      <c r="A39" s="5" t="s">
        <v>9</v>
      </c>
      <c r="B39" s="11">
        <v>11.7</v>
      </c>
      <c r="C39" s="13">
        <v>10.16</v>
      </c>
      <c r="D39" s="13">
        <v>8.77</v>
      </c>
      <c r="E39" s="13">
        <v>8.92</v>
      </c>
      <c r="F39" s="13">
        <v>7.46</v>
      </c>
      <c r="G39" s="13">
        <v>7.89</v>
      </c>
      <c r="H39" s="13">
        <v>6.43</v>
      </c>
      <c r="I39" s="13">
        <v>5.99</v>
      </c>
      <c r="J39" s="13">
        <v>5.41</v>
      </c>
      <c r="K39" s="13">
        <v>5.99</v>
      </c>
      <c r="L39" s="13">
        <v>5.41</v>
      </c>
      <c r="M39" s="13">
        <v>6.21</v>
      </c>
      <c r="N39" s="13">
        <v>5.56</v>
      </c>
      <c r="O39" s="12">
        <v>4.09</v>
      </c>
      <c r="P39" s="12"/>
      <c r="Q39" s="21">
        <v>100</v>
      </c>
    </row>
    <row r="40" spans="1:17" ht="15.75" thickBot="1">
      <c r="A40" s="5" t="s">
        <v>10</v>
      </c>
      <c r="B40" s="11">
        <v>10.63</v>
      </c>
      <c r="C40" s="13">
        <v>10.24</v>
      </c>
      <c r="D40" s="13">
        <v>10.039999999999999</v>
      </c>
      <c r="E40" s="13">
        <v>8.7799999999999994</v>
      </c>
      <c r="F40" s="13">
        <v>8.34</v>
      </c>
      <c r="G40" s="13">
        <v>7.21</v>
      </c>
      <c r="H40" s="13">
        <v>6.9</v>
      </c>
      <c r="I40" s="13">
        <v>6.99</v>
      </c>
      <c r="J40" s="13">
        <v>5.65</v>
      </c>
      <c r="K40" s="13">
        <v>5.46</v>
      </c>
      <c r="L40" s="13">
        <v>5.45</v>
      </c>
      <c r="M40" s="13">
        <v>5.16</v>
      </c>
      <c r="N40" s="13">
        <v>4.7</v>
      </c>
      <c r="O40" s="12">
        <v>4.46</v>
      </c>
      <c r="P40" s="12"/>
      <c r="Q40" s="21">
        <v>100</v>
      </c>
    </row>
    <row r="41" spans="1:17" ht="15.75" thickBot="1">
      <c r="A41" s="14" t="s">
        <v>11</v>
      </c>
      <c r="B41" s="22">
        <v>10.4</v>
      </c>
      <c r="C41" s="21">
        <v>10.1</v>
      </c>
      <c r="D41" s="21">
        <v>9.7799999999999994</v>
      </c>
      <c r="E41" s="21">
        <v>8.5500000000000007</v>
      </c>
      <c r="F41" s="21">
        <v>8.1300000000000008</v>
      </c>
      <c r="G41" s="21">
        <v>7.78</v>
      </c>
      <c r="H41" s="21">
        <v>7.3</v>
      </c>
      <c r="I41" s="21">
        <v>6.53</v>
      </c>
      <c r="J41" s="21">
        <v>5.67</v>
      </c>
      <c r="K41" s="21">
        <v>5.69</v>
      </c>
      <c r="L41" s="21">
        <v>5.4</v>
      </c>
      <c r="M41" s="21">
        <v>5.37</v>
      </c>
      <c r="N41" s="24">
        <v>4.6100000000000003</v>
      </c>
      <c r="O41" s="21">
        <v>4.6900000000000004</v>
      </c>
      <c r="P41" s="21"/>
      <c r="Q41" s="21">
        <v>100</v>
      </c>
    </row>
    <row r="42" spans="1:17" ht="15.75" thickBot="1">
      <c r="A42" s="5" t="s">
        <v>12</v>
      </c>
      <c r="B42" s="11">
        <v>10.6</v>
      </c>
      <c r="C42" s="13">
        <v>9.9499999999999993</v>
      </c>
      <c r="D42" s="13">
        <v>8.92</v>
      </c>
      <c r="E42" s="13">
        <v>8.43</v>
      </c>
      <c r="F42" s="13">
        <v>7.56</v>
      </c>
      <c r="G42" s="13">
        <v>7.56</v>
      </c>
      <c r="H42" s="13">
        <v>6.77</v>
      </c>
      <c r="I42" s="13">
        <v>6.3</v>
      </c>
      <c r="J42" s="13">
        <v>5.92</v>
      </c>
      <c r="K42" s="13">
        <v>6.46</v>
      </c>
      <c r="L42" s="13">
        <v>5.81</v>
      </c>
      <c r="M42" s="13">
        <v>5.5</v>
      </c>
      <c r="N42" s="12">
        <v>4.83</v>
      </c>
      <c r="O42" s="13">
        <v>5.39</v>
      </c>
      <c r="P42" s="13"/>
      <c r="Q42" s="21">
        <v>100</v>
      </c>
    </row>
    <row r="43" spans="1:17" ht="15.75" thickBot="1">
      <c r="A43" s="5" t="s">
        <v>13</v>
      </c>
      <c r="B43" s="11">
        <v>10.15</v>
      </c>
      <c r="C43" s="13">
        <v>9.27</v>
      </c>
      <c r="D43" s="13">
        <v>9.7100000000000009</v>
      </c>
      <c r="E43" s="13">
        <v>8.74</v>
      </c>
      <c r="F43" s="13">
        <v>7.68</v>
      </c>
      <c r="G43" s="13">
        <v>8.74</v>
      </c>
      <c r="H43" s="13">
        <v>7.59</v>
      </c>
      <c r="I43" s="13">
        <v>6.97</v>
      </c>
      <c r="J43" s="13">
        <v>6.18</v>
      </c>
      <c r="K43" s="13">
        <v>6.53</v>
      </c>
      <c r="L43" s="13">
        <v>5.21</v>
      </c>
      <c r="M43" s="13">
        <v>4.24</v>
      </c>
      <c r="N43" s="13">
        <v>5.03</v>
      </c>
      <c r="O43" s="12">
        <v>3.97</v>
      </c>
      <c r="P43" s="12"/>
      <c r="Q43" s="21">
        <v>100</v>
      </c>
    </row>
    <row r="44" spans="1:17" ht="15.75" thickBot="1">
      <c r="A44" s="5" t="s">
        <v>14</v>
      </c>
      <c r="B44" s="11">
        <v>10.5</v>
      </c>
      <c r="C44" s="13">
        <v>10.18</v>
      </c>
      <c r="D44" s="13">
        <v>8.7100000000000009</v>
      </c>
      <c r="E44" s="13">
        <v>8.92</v>
      </c>
      <c r="F44" s="13">
        <v>7.19</v>
      </c>
      <c r="G44" s="13">
        <v>8.61</v>
      </c>
      <c r="H44" s="13">
        <v>7.24</v>
      </c>
      <c r="I44" s="13">
        <v>6.56</v>
      </c>
      <c r="J44" s="13">
        <v>5.93</v>
      </c>
      <c r="K44" s="13">
        <v>5.56</v>
      </c>
      <c r="L44" s="13">
        <v>6.3</v>
      </c>
      <c r="M44" s="13">
        <v>4.99</v>
      </c>
      <c r="N44" s="12">
        <v>4.1500000000000004</v>
      </c>
      <c r="O44" s="13">
        <v>5.14</v>
      </c>
      <c r="P44" s="13"/>
      <c r="Q44" s="21">
        <v>100</v>
      </c>
    </row>
    <row r="45" spans="1:17" ht="15.75" thickBot="1">
      <c r="A45" s="5" t="s">
        <v>15</v>
      </c>
      <c r="B45" s="13">
        <v>9.9600000000000009</v>
      </c>
      <c r="C45" s="11">
        <v>10.27</v>
      </c>
      <c r="D45" s="13">
        <v>7.62</v>
      </c>
      <c r="E45" s="13">
        <v>8.5500000000000007</v>
      </c>
      <c r="F45" s="13">
        <v>8.0299999999999994</v>
      </c>
      <c r="G45" s="13">
        <v>7.55</v>
      </c>
      <c r="H45" s="13">
        <v>7.05</v>
      </c>
      <c r="I45" s="13">
        <v>6.76</v>
      </c>
      <c r="J45" s="13">
        <v>6.84</v>
      </c>
      <c r="K45" s="13">
        <v>6.17</v>
      </c>
      <c r="L45" s="13">
        <v>5.79</v>
      </c>
      <c r="M45" s="13">
        <v>5.32</v>
      </c>
      <c r="N45" s="13">
        <v>5.08</v>
      </c>
      <c r="O45" s="12">
        <v>5.0199999999999996</v>
      </c>
      <c r="P45" s="12"/>
      <c r="Q45" s="21">
        <v>100</v>
      </c>
    </row>
    <row r="46" spans="1:17" ht="15.75" thickBot="1">
      <c r="A46" s="14" t="s">
        <v>16</v>
      </c>
      <c r="B46" s="22">
        <v>10.25</v>
      </c>
      <c r="C46" s="21">
        <v>10.08</v>
      </c>
      <c r="D46" s="21">
        <v>8.33</v>
      </c>
      <c r="E46" s="21">
        <v>8.58</v>
      </c>
      <c r="F46" s="21">
        <v>7.74</v>
      </c>
      <c r="G46" s="21">
        <v>7.78</v>
      </c>
      <c r="H46" s="21">
        <v>7.03</v>
      </c>
      <c r="I46" s="21">
        <v>6.61</v>
      </c>
      <c r="J46" s="21">
        <v>6.38</v>
      </c>
      <c r="K46" s="21">
        <v>6.21</v>
      </c>
      <c r="L46" s="21">
        <v>5.82</v>
      </c>
      <c r="M46" s="21">
        <v>5.25</v>
      </c>
      <c r="N46" s="24">
        <v>4.87</v>
      </c>
      <c r="O46" s="21">
        <v>5.07</v>
      </c>
      <c r="P46" s="21"/>
      <c r="Q46" s="21">
        <v>100</v>
      </c>
    </row>
    <row r="47" spans="1:17" ht="15.75" thickBot="1">
      <c r="A47" s="5" t="s">
        <v>17</v>
      </c>
      <c r="B47" s="13">
        <v>10</v>
      </c>
      <c r="C47" s="11">
        <v>10.86</v>
      </c>
      <c r="D47" s="13">
        <v>9.2100000000000009</v>
      </c>
      <c r="E47" s="13">
        <v>8.6199999999999992</v>
      </c>
      <c r="F47" s="13">
        <v>7.5</v>
      </c>
      <c r="G47" s="13">
        <v>9.93</v>
      </c>
      <c r="H47" s="13">
        <v>7.11</v>
      </c>
      <c r="I47" s="13">
        <v>5.86</v>
      </c>
      <c r="J47" s="13">
        <v>5.86</v>
      </c>
      <c r="K47" s="13">
        <v>5.13</v>
      </c>
      <c r="L47" s="13">
        <v>5.13</v>
      </c>
      <c r="M47" s="13">
        <v>5.66</v>
      </c>
      <c r="N47" s="12">
        <v>4.41</v>
      </c>
      <c r="O47" s="13">
        <v>4.74</v>
      </c>
      <c r="P47" s="13"/>
      <c r="Q47" s="21">
        <v>100</v>
      </c>
    </row>
    <row r="48" spans="1:17" ht="15.75" thickBot="1">
      <c r="A48" s="5" t="s">
        <v>18</v>
      </c>
      <c r="B48" s="13">
        <v>9.1999999999999993</v>
      </c>
      <c r="C48" s="13">
        <v>8.01</v>
      </c>
      <c r="D48" s="11">
        <v>10.68</v>
      </c>
      <c r="E48" s="13">
        <v>5.93</v>
      </c>
      <c r="F48" s="13">
        <v>7.72</v>
      </c>
      <c r="G48" s="13">
        <v>8.31</v>
      </c>
      <c r="H48" s="12">
        <v>4.75</v>
      </c>
      <c r="I48" s="13">
        <v>7.72</v>
      </c>
      <c r="J48" s="13">
        <v>5.34</v>
      </c>
      <c r="K48" s="13">
        <v>8.01</v>
      </c>
      <c r="L48" s="13">
        <v>5.34</v>
      </c>
      <c r="M48" s="13">
        <v>5.04</v>
      </c>
      <c r="N48" s="13">
        <v>6.53</v>
      </c>
      <c r="O48" s="13">
        <v>7.42</v>
      </c>
      <c r="P48" s="13"/>
      <c r="Q48" s="21">
        <v>100</v>
      </c>
    </row>
    <row r="49" spans="1:17" ht="15.75" thickBot="1">
      <c r="A49" s="5" t="s">
        <v>19</v>
      </c>
      <c r="B49" s="13">
        <v>8.24</v>
      </c>
      <c r="C49" s="13">
        <v>7.65</v>
      </c>
      <c r="D49" s="13">
        <v>8.73</v>
      </c>
      <c r="E49" s="11">
        <v>8.98</v>
      </c>
      <c r="F49" s="13">
        <v>8.44</v>
      </c>
      <c r="G49" s="13">
        <v>7.47</v>
      </c>
      <c r="H49" s="13">
        <v>7.34</v>
      </c>
      <c r="I49" s="13">
        <v>7.65</v>
      </c>
      <c r="J49" s="13">
        <v>6.83</v>
      </c>
      <c r="K49" s="13">
        <v>6.03</v>
      </c>
      <c r="L49" s="13">
        <v>5.95</v>
      </c>
      <c r="M49" s="13">
        <v>5.88</v>
      </c>
      <c r="N49" s="13">
        <v>5.47</v>
      </c>
      <c r="O49" s="12">
        <v>5.34</v>
      </c>
      <c r="P49" s="12"/>
      <c r="Q49" s="21">
        <v>100</v>
      </c>
    </row>
    <row r="50" spans="1:17" ht="15.75" thickBot="1">
      <c r="A50" s="5" t="s">
        <v>20</v>
      </c>
      <c r="B50" s="13">
        <v>8.84</v>
      </c>
      <c r="C50" s="13">
        <v>8.84</v>
      </c>
      <c r="D50" s="11">
        <v>9</v>
      </c>
      <c r="E50" s="13">
        <v>8.8000000000000007</v>
      </c>
      <c r="F50" s="13">
        <v>8.57</v>
      </c>
      <c r="G50" s="13">
        <v>8.5</v>
      </c>
      <c r="H50" s="13">
        <v>7.55</v>
      </c>
      <c r="I50" s="13">
        <v>7.02</v>
      </c>
      <c r="J50" s="13">
        <v>6.1</v>
      </c>
      <c r="K50" s="13">
        <v>6.1</v>
      </c>
      <c r="L50" s="13">
        <v>5.6</v>
      </c>
      <c r="M50" s="13">
        <v>5.34</v>
      </c>
      <c r="N50" s="13">
        <v>4.93</v>
      </c>
      <c r="O50" s="12">
        <v>4.8099999999999996</v>
      </c>
      <c r="P50" s="12"/>
      <c r="Q50" s="21">
        <v>100</v>
      </c>
    </row>
    <row r="51" spans="1:17" ht="15.75" thickBot="1">
      <c r="A51" s="5" t="s">
        <v>21</v>
      </c>
      <c r="B51" s="13">
        <v>9.2799999999999994</v>
      </c>
      <c r="C51" s="13">
        <v>8.93</v>
      </c>
      <c r="D51" s="13">
        <v>8.06</v>
      </c>
      <c r="E51" s="13">
        <v>6.48</v>
      </c>
      <c r="F51" s="13">
        <v>8.93</v>
      </c>
      <c r="G51" s="11">
        <v>9.2799999999999994</v>
      </c>
      <c r="H51" s="13">
        <v>5.6</v>
      </c>
      <c r="I51" s="13">
        <v>5.25</v>
      </c>
      <c r="J51" s="13">
        <v>7.18</v>
      </c>
      <c r="K51" s="13">
        <v>7.88</v>
      </c>
      <c r="L51" s="13">
        <v>5.43</v>
      </c>
      <c r="M51" s="13">
        <v>7.36</v>
      </c>
      <c r="N51" s="12">
        <v>3.5</v>
      </c>
      <c r="O51" s="13">
        <v>6.83</v>
      </c>
      <c r="P51" s="13"/>
      <c r="Q51" s="21">
        <v>100</v>
      </c>
    </row>
    <row r="52" spans="1:17" ht="15.75" thickBot="1">
      <c r="A52" s="5" t="s">
        <v>22</v>
      </c>
      <c r="B52" s="13">
        <v>8.1199999999999992</v>
      </c>
      <c r="C52" s="13">
        <v>8.76</v>
      </c>
      <c r="D52" s="13">
        <v>8.41</v>
      </c>
      <c r="E52" s="13">
        <v>7.76</v>
      </c>
      <c r="F52" s="13">
        <v>8.2899999999999991</v>
      </c>
      <c r="G52" s="11">
        <v>9</v>
      </c>
      <c r="H52" s="13">
        <v>6.82</v>
      </c>
      <c r="I52" s="13">
        <v>6.24</v>
      </c>
      <c r="J52" s="13">
        <v>7</v>
      </c>
      <c r="K52" s="13">
        <v>7.41</v>
      </c>
      <c r="L52" s="13">
        <v>5.24</v>
      </c>
      <c r="M52" s="13">
        <v>6.53</v>
      </c>
      <c r="N52" s="12">
        <v>5.18</v>
      </c>
      <c r="O52" s="13">
        <v>5.24</v>
      </c>
      <c r="P52" s="13"/>
      <c r="Q52" s="21">
        <v>100</v>
      </c>
    </row>
    <row r="53" spans="1:17" ht="15.75" thickBot="1">
      <c r="A53" s="5" t="s">
        <v>23</v>
      </c>
      <c r="B53" s="13">
        <v>8.09</v>
      </c>
      <c r="C53" s="13">
        <v>8.81</v>
      </c>
      <c r="D53" s="13">
        <v>7.65</v>
      </c>
      <c r="E53" s="13">
        <v>8.4</v>
      </c>
      <c r="F53" s="13">
        <v>8.33</v>
      </c>
      <c r="G53" s="11">
        <v>8.18</v>
      </c>
      <c r="H53" s="13">
        <v>7.58</v>
      </c>
      <c r="I53" s="13">
        <v>7.99</v>
      </c>
      <c r="J53" s="13">
        <v>7.31</v>
      </c>
      <c r="K53" s="13">
        <v>6.31</v>
      </c>
      <c r="L53" s="13">
        <v>6</v>
      </c>
      <c r="M53" s="13">
        <v>5.12</v>
      </c>
      <c r="N53" s="13">
        <v>5.56</v>
      </c>
      <c r="O53" s="12">
        <v>4.66</v>
      </c>
      <c r="P53" s="12"/>
      <c r="Q53" s="21">
        <v>100</v>
      </c>
    </row>
    <row r="54" spans="1:17" ht="15.75" thickBot="1">
      <c r="A54" s="5" t="s">
        <v>24</v>
      </c>
      <c r="B54" s="11">
        <v>10.8</v>
      </c>
      <c r="C54" s="13">
        <v>9.4700000000000006</v>
      </c>
      <c r="D54" s="13">
        <v>8.08</v>
      </c>
      <c r="E54" s="13">
        <v>8.0299999999999994</v>
      </c>
      <c r="F54" s="13">
        <v>8.08</v>
      </c>
      <c r="G54" s="13">
        <v>8.4700000000000006</v>
      </c>
      <c r="H54" s="13">
        <v>7.75</v>
      </c>
      <c r="I54" s="13">
        <v>6.26</v>
      </c>
      <c r="J54" s="13">
        <v>6.48</v>
      </c>
      <c r="K54" s="13">
        <v>5.37</v>
      </c>
      <c r="L54" s="13">
        <v>5.04</v>
      </c>
      <c r="M54" s="12">
        <v>4.9800000000000004</v>
      </c>
      <c r="N54" s="13">
        <v>6.15</v>
      </c>
      <c r="O54" s="13">
        <v>5.04</v>
      </c>
      <c r="P54" s="13"/>
      <c r="Q54" s="21">
        <v>100</v>
      </c>
    </row>
    <row r="55" spans="1:17" ht="24.75" thickBot="1">
      <c r="A55" s="17" t="s">
        <v>25</v>
      </c>
      <c r="B55" s="22">
        <v>8.7899999999999991</v>
      </c>
      <c r="C55" s="21">
        <v>8.7899999999999991</v>
      </c>
      <c r="D55" s="21">
        <v>8.51</v>
      </c>
      <c r="E55" s="21">
        <v>8.44</v>
      </c>
      <c r="F55" s="21">
        <v>8.32</v>
      </c>
      <c r="G55" s="21">
        <v>8.39</v>
      </c>
      <c r="H55" s="21">
        <v>7.32</v>
      </c>
      <c r="I55" s="21">
        <v>7.09</v>
      </c>
      <c r="J55" s="21">
        <v>6.65</v>
      </c>
      <c r="K55" s="21">
        <v>6.19</v>
      </c>
      <c r="L55" s="21">
        <v>5.63</v>
      </c>
      <c r="M55" s="21">
        <v>5.57</v>
      </c>
      <c r="N55" s="21">
        <v>5.27</v>
      </c>
      <c r="O55" s="24">
        <v>5.0599999999999996</v>
      </c>
      <c r="P55" s="24"/>
      <c r="Q55" s="21">
        <v>100</v>
      </c>
    </row>
    <row r="56" spans="1:17" ht="15.75" thickBot="1">
      <c r="A56" s="19" t="s">
        <v>26</v>
      </c>
      <c r="B56" s="22">
        <v>9.91</v>
      </c>
      <c r="C56" s="23">
        <v>9.73</v>
      </c>
      <c r="D56" s="21">
        <v>9.11</v>
      </c>
      <c r="E56" s="21">
        <v>8.52</v>
      </c>
      <c r="F56" s="21">
        <v>8.1</v>
      </c>
      <c r="G56" s="21">
        <v>7.95</v>
      </c>
      <c r="H56" s="21">
        <v>7.25</v>
      </c>
      <c r="I56" s="21">
        <v>6.7</v>
      </c>
      <c r="J56" s="21">
        <v>6.1</v>
      </c>
      <c r="K56" s="21">
        <v>5.95</v>
      </c>
      <c r="L56" s="21">
        <v>5.55</v>
      </c>
      <c r="M56" s="21">
        <v>5.4</v>
      </c>
      <c r="N56" s="24">
        <v>4.8600000000000003</v>
      </c>
      <c r="O56" s="21">
        <v>4.88</v>
      </c>
      <c r="P56" s="21"/>
      <c r="Q56" s="25">
        <v>100</v>
      </c>
    </row>
    <row r="58" spans="1:17" ht="15.75">
      <c r="A58" s="2"/>
    </row>
    <row r="59" spans="1:17" ht="16.5" thickBot="1">
      <c r="A59" s="297" t="s">
        <v>28</v>
      </c>
      <c r="B59" s="297"/>
      <c r="C59" s="297"/>
      <c r="D59" s="297"/>
      <c r="E59" s="297"/>
      <c r="F59" s="297"/>
      <c r="G59" s="297"/>
      <c r="H59" s="297"/>
      <c r="I59" s="297"/>
      <c r="J59" s="297"/>
      <c r="K59" s="297"/>
      <c r="L59" s="297"/>
      <c r="M59" s="297"/>
      <c r="N59" s="297"/>
    </row>
    <row r="60" spans="1:17" ht="15.75" thickBot="1">
      <c r="A60" s="3" t="s">
        <v>1</v>
      </c>
      <c r="B60" s="4">
        <v>2001</v>
      </c>
      <c r="C60" s="4">
        <v>2002</v>
      </c>
      <c r="D60" s="4">
        <v>2003</v>
      </c>
      <c r="E60" s="4">
        <v>2004</v>
      </c>
      <c r="F60" s="4">
        <v>2005</v>
      </c>
      <c r="G60" s="4">
        <v>2006</v>
      </c>
      <c r="H60" s="4">
        <v>2007</v>
      </c>
      <c r="I60" s="4">
        <v>2008</v>
      </c>
      <c r="J60" s="4">
        <v>2009</v>
      </c>
      <c r="K60" s="4">
        <v>2010</v>
      </c>
      <c r="L60" s="4">
        <v>2011</v>
      </c>
      <c r="M60" s="4">
        <v>2012</v>
      </c>
      <c r="N60" s="4">
        <v>2013</v>
      </c>
      <c r="O60" s="4">
        <v>2014</v>
      </c>
      <c r="P60" s="4"/>
      <c r="Q60" s="4" t="s">
        <v>29</v>
      </c>
    </row>
    <row r="61" spans="1:17" ht="15.75" thickBot="1">
      <c r="A61" s="5" t="s">
        <v>3</v>
      </c>
      <c r="B61" s="13">
        <v>7.89</v>
      </c>
      <c r="C61" s="13">
        <v>8.5</v>
      </c>
      <c r="D61" s="11">
        <v>8.5</v>
      </c>
      <c r="E61" s="13">
        <v>8.15</v>
      </c>
      <c r="F61" s="13">
        <v>7.91</v>
      </c>
      <c r="G61" s="12">
        <v>6.88</v>
      </c>
      <c r="H61" s="13">
        <v>7.69</v>
      </c>
      <c r="I61" s="13">
        <v>7.26</v>
      </c>
      <c r="J61" s="13">
        <v>7.48</v>
      </c>
      <c r="K61" s="13">
        <v>7.96</v>
      </c>
      <c r="L61" s="13">
        <v>8.32</v>
      </c>
      <c r="M61" s="13">
        <v>7.74</v>
      </c>
      <c r="N61" s="13">
        <v>7.69</v>
      </c>
      <c r="O61" s="13">
        <v>7.97</v>
      </c>
      <c r="P61" s="13"/>
      <c r="Q61" s="21">
        <v>7.88</v>
      </c>
    </row>
    <row r="62" spans="1:17" ht="15.75" thickBot="1">
      <c r="A62" s="5" t="s">
        <v>4</v>
      </c>
      <c r="B62" s="13">
        <v>0.23</v>
      </c>
      <c r="C62" s="13">
        <v>0.27</v>
      </c>
      <c r="D62" s="13">
        <v>0.27</v>
      </c>
      <c r="E62" s="13">
        <v>0.31</v>
      </c>
      <c r="F62" s="13">
        <v>0.21</v>
      </c>
      <c r="G62" s="12">
        <v>0.12</v>
      </c>
      <c r="H62" s="13">
        <v>0.21</v>
      </c>
      <c r="I62" s="13">
        <v>0.23</v>
      </c>
      <c r="J62" s="13">
        <v>0.2</v>
      </c>
      <c r="K62" s="13">
        <v>0.28000000000000003</v>
      </c>
      <c r="L62" s="13">
        <v>0.25</v>
      </c>
      <c r="M62" s="13">
        <v>0.28000000000000003</v>
      </c>
      <c r="N62" s="13">
        <v>0.22</v>
      </c>
      <c r="O62" s="11">
        <v>0.41</v>
      </c>
      <c r="P62" s="11"/>
      <c r="Q62" s="21">
        <v>0.25</v>
      </c>
    </row>
    <row r="63" spans="1:17" ht="15.75" thickBot="1">
      <c r="A63" s="5" t="s">
        <v>5</v>
      </c>
      <c r="B63" s="13">
        <v>15.15</v>
      </c>
      <c r="C63" s="13">
        <v>15.21</v>
      </c>
      <c r="D63" s="13">
        <v>15.3</v>
      </c>
      <c r="E63" s="13">
        <v>14.38</v>
      </c>
      <c r="F63" s="13">
        <v>14.17</v>
      </c>
      <c r="G63" s="11">
        <v>15.76</v>
      </c>
      <c r="H63" s="13">
        <v>15.43</v>
      </c>
      <c r="I63" s="13">
        <v>14.44</v>
      </c>
      <c r="J63" s="13">
        <v>14.35</v>
      </c>
      <c r="K63" s="13">
        <v>13.95</v>
      </c>
      <c r="L63" s="13">
        <v>13.8</v>
      </c>
      <c r="M63" s="13">
        <v>14.91</v>
      </c>
      <c r="N63" s="12">
        <v>13.26</v>
      </c>
      <c r="O63" s="13">
        <v>13.48</v>
      </c>
      <c r="P63" s="13"/>
      <c r="Q63" s="21">
        <v>14.66</v>
      </c>
    </row>
    <row r="64" spans="1:17" ht="15.75" thickBot="1">
      <c r="A64" s="5" t="s">
        <v>6</v>
      </c>
      <c r="B64" s="13">
        <v>1.92</v>
      </c>
      <c r="C64" s="13">
        <v>1.8</v>
      </c>
      <c r="D64" s="13">
        <v>2.02</v>
      </c>
      <c r="E64" s="11">
        <v>2.0499999999999998</v>
      </c>
      <c r="F64" s="13">
        <v>2.0299999999999998</v>
      </c>
      <c r="G64" s="13">
        <v>1.66</v>
      </c>
      <c r="H64" s="13">
        <v>1.72</v>
      </c>
      <c r="I64" s="13">
        <v>1.44</v>
      </c>
      <c r="J64" s="13">
        <v>1.43</v>
      </c>
      <c r="K64" s="12">
        <v>1.42</v>
      </c>
      <c r="L64" s="13">
        <v>1.52</v>
      </c>
      <c r="M64" s="13">
        <v>1.93</v>
      </c>
      <c r="N64" s="13">
        <v>1.74</v>
      </c>
      <c r="O64" s="13">
        <v>1.83</v>
      </c>
      <c r="P64" s="13"/>
      <c r="Q64" s="21">
        <v>1.78</v>
      </c>
    </row>
    <row r="65" spans="1:17" ht="15.75" thickBot="1">
      <c r="A65" s="5" t="s">
        <v>7</v>
      </c>
      <c r="B65" s="13">
        <v>10.01</v>
      </c>
      <c r="C65" s="13">
        <v>9.41</v>
      </c>
      <c r="D65" s="11">
        <v>10.64</v>
      </c>
      <c r="E65" s="13">
        <v>9.2100000000000009</v>
      </c>
      <c r="F65" s="13">
        <v>9.73</v>
      </c>
      <c r="G65" s="13">
        <v>9.8699999999999992</v>
      </c>
      <c r="H65" s="13">
        <v>10.45</v>
      </c>
      <c r="I65" s="13">
        <v>9.6199999999999992</v>
      </c>
      <c r="J65" s="12">
        <v>8.18</v>
      </c>
      <c r="K65" s="13">
        <v>9.5299999999999994</v>
      </c>
      <c r="L65" s="13">
        <v>9.73</v>
      </c>
      <c r="M65" s="13">
        <v>9.7899999999999991</v>
      </c>
      <c r="N65" s="13">
        <v>9.0500000000000007</v>
      </c>
      <c r="O65" s="13">
        <v>9.64</v>
      </c>
      <c r="P65" s="13"/>
      <c r="Q65" s="21">
        <v>9.68</v>
      </c>
    </row>
    <row r="66" spans="1:17" ht="15.75" thickBot="1">
      <c r="A66" s="5" t="s">
        <v>8</v>
      </c>
      <c r="B66" s="11">
        <v>3.04</v>
      </c>
      <c r="C66" s="13">
        <v>2.98</v>
      </c>
      <c r="D66" s="13">
        <v>2.88</v>
      </c>
      <c r="E66" s="13">
        <v>2.54</v>
      </c>
      <c r="F66" s="13">
        <v>2.9</v>
      </c>
      <c r="G66" s="13">
        <v>2.59</v>
      </c>
      <c r="H66" s="13">
        <v>2.56</v>
      </c>
      <c r="I66" s="13">
        <v>2.41</v>
      </c>
      <c r="J66" s="13">
        <v>2.82</v>
      </c>
      <c r="K66" s="13">
        <v>2.5099999999999998</v>
      </c>
      <c r="L66" s="12">
        <v>2.16</v>
      </c>
      <c r="M66" s="13">
        <v>2.19</v>
      </c>
      <c r="N66" s="13">
        <v>2.5299999999999998</v>
      </c>
      <c r="O66" s="13">
        <v>2.96</v>
      </c>
      <c r="P66" s="13"/>
      <c r="Q66" s="21">
        <v>2.68</v>
      </c>
    </row>
    <row r="67" spans="1:17" ht="15.75" thickBot="1">
      <c r="A67" s="5" t="s">
        <v>9</v>
      </c>
      <c r="B67" s="11">
        <v>2.48</v>
      </c>
      <c r="C67" s="13">
        <v>2.2000000000000002</v>
      </c>
      <c r="D67" s="13">
        <v>2.02</v>
      </c>
      <c r="E67" s="13">
        <v>2.2000000000000002</v>
      </c>
      <c r="F67" s="13">
        <v>1.94</v>
      </c>
      <c r="G67" s="13">
        <v>2.09</v>
      </c>
      <c r="H67" s="13">
        <v>1.87</v>
      </c>
      <c r="I67" s="13">
        <v>1.88</v>
      </c>
      <c r="J67" s="13">
        <v>1.86</v>
      </c>
      <c r="K67" s="13">
        <v>2.12</v>
      </c>
      <c r="L67" s="13">
        <v>2.0499999999999998</v>
      </c>
      <c r="M67" s="13">
        <v>2.42</v>
      </c>
      <c r="N67" s="13">
        <v>2.4</v>
      </c>
      <c r="O67" s="12">
        <v>1.76</v>
      </c>
      <c r="P67" s="12"/>
      <c r="Q67" s="21">
        <v>2.1</v>
      </c>
    </row>
    <row r="68" spans="1:17" ht="15.75" thickBot="1">
      <c r="A68" s="5" t="s">
        <v>10</v>
      </c>
      <c r="B68" s="13">
        <v>11.56</v>
      </c>
      <c r="C68" s="13">
        <v>11.34</v>
      </c>
      <c r="D68" s="11">
        <v>11.87</v>
      </c>
      <c r="E68" s="13">
        <v>11.1</v>
      </c>
      <c r="F68" s="13">
        <v>11.1</v>
      </c>
      <c r="G68" s="12">
        <v>9.77</v>
      </c>
      <c r="H68" s="13">
        <v>10.26</v>
      </c>
      <c r="I68" s="13">
        <v>11.23</v>
      </c>
      <c r="J68" s="13">
        <v>9.9700000000000006</v>
      </c>
      <c r="K68" s="13">
        <v>9.89</v>
      </c>
      <c r="L68" s="13">
        <v>10.56</v>
      </c>
      <c r="M68" s="13">
        <v>10.3</v>
      </c>
      <c r="N68" s="13">
        <v>10.44</v>
      </c>
      <c r="O68" s="13">
        <v>9.86</v>
      </c>
      <c r="P68" s="13"/>
      <c r="Q68" s="21">
        <v>10.77</v>
      </c>
    </row>
    <row r="69" spans="1:17" ht="15.75" thickBot="1">
      <c r="A69" s="14" t="s">
        <v>11</v>
      </c>
      <c r="B69" s="21">
        <v>52.27</v>
      </c>
      <c r="C69" s="21">
        <v>51.71</v>
      </c>
      <c r="D69" s="22">
        <v>53.52</v>
      </c>
      <c r="E69" s="21">
        <v>49.95</v>
      </c>
      <c r="F69" s="21">
        <v>49.99</v>
      </c>
      <c r="G69" s="21">
        <v>48.73</v>
      </c>
      <c r="H69" s="21">
        <v>50.19</v>
      </c>
      <c r="I69" s="21">
        <v>48.51</v>
      </c>
      <c r="J69" s="24">
        <v>46.29</v>
      </c>
      <c r="K69" s="21">
        <v>47.66</v>
      </c>
      <c r="L69" s="21">
        <v>48.4</v>
      </c>
      <c r="M69" s="21">
        <v>49.56</v>
      </c>
      <c r="N69" s="21">
        <v>47.33</v>
      </c>
      <c r="O69" s="21">
        <v>47.91</v>
      </c>
      <c r="P69" s="21"/>
      <c r="Q69" s="21">
        <v>49.81</v>
      </c>
    </row>
    <row r="70" spans="1:17" ht="15.75" thickBot="1">
      <c r="A70" s="5" t="s">
        <v>12</v>
      </c>
      <c r="B70" s="13">
        <v>7.34</v>
      </c>
      <c r="C70" s="13">
        <v>7.03</v>
      </c>
      <c r="D70" s="13">
        <v>6.73</v>
      </c>
      <c r="E70" s="13">
        <v>6.8</v>
      </c>
      <c r="F70" s="12">
        <v>6.41</v>
      </c>
      <c r="G70" s="13">
        <v>6.53</v>
      </c>
      <c r="H70" s="13">
        <v>6.42</v>
      </c>
      <c r="I70" s="13">
        <v>6.46</v>
      </c>
      <c r="J70" s="13">
        <v>6.67</v>
      </c>
      <c r="K70" s="13">
        <v>7.47</v>
      </c>
      <c r="L70" s="13">
        <v>7.19</v>
      </c>
      <c r="M70" s="13">
        <v>7</v>
      </c>
      <c r="N70" s="13">
        <v>6.83</v>
      </c>
      <c r="O70" s="11">
        <v>7.59</v>
      </c>
      <c r="P70" s="11"/>
      <c r="Q70" s="21">
        <v>6.87</v>
      </c>
    </row>
    <row r="71" spans="1:17" ht="15.75" thickBot="1">
      <c r="A71" s="5" t="s">
        <v>13</v>
      </c>
      <c r="B71" s="13">
        <v>1.78</v>
      </c>
      <c r="C71" s="13">
        <v>1.66</v>
      </c>
      <c r="D71" s="13">
        <v>1.86</v>
      </c>
      <c r="E71" s="13">
        <v>1.78</v>
      </c>
      <c r="F71" s="13">
        <v>1.65</v>
      </c>
      <c r="G71" s="11">
        <v>1.91</v>
      </c>
      <c r="H71" s="13">
        <v>1.82</v>
      </c>
      <c r="I71" s="13">
        <v>1.81</v>
      </c>
      <c r="J71" s="13">
        <v>1.76</v>
      </c>
      <c r="K71" s="13">
        <v>1.91</v>
      </c>
      <c r="L71" s="13">
        <v>1.63</v>
      </c>
      <c r="M71" s="12">
        <v>1.37</v>
      </c>
      <c r="N71" s="13">
        <v>1.8</v>
      </c>
      <c r="O71" s="13">
        <v>1.42</v>
      </c>
      <c r="P71" s="13"/>
      <c r="Q71" s="21">
        <v>1.74</v>
      </c>
    </row>
    <row r="72" spans="1:17" ht="15.75" thickBot="1">
      <c r="A72" s="5" t="s">
        <v>14</v>
      </c>
      <c r="B72" s="13">
        <v>3.1</v>
      </c>
      <c r="C72" s="13">
        <v>3.06</v>
      </c>
      <c r="D72" s="13">
        <v>2.8</v>
      </c>
      <c r="E72" s="13">
        <v>3.06</v>
      </c>
      <c r="F72" s="13">
        <v>2.6</v>
      </c>
      <c r="G72" s="13">
        <v>3.17</v>
      </c>
      <c r="H72" s="13">
        <v>2.92</v>
      </c>
      <c r="I72" s="13">
        <v>2.86</v>
      </c>
      <c r="J72" s="13">
        <v>2.84</v>
      </c>
      <c r="K72" s="13">
        <v>2.74</v>
      </c>
      <c r="L72" s="11">
        <v>3.32</v>
      </c>
      <c r="M72" s="13">
        <v>2.7</v>
      </c>
      <c r="N72" s="12">
        <v>2.5</v>
      </c>
      <c r="O72" s="13">
        <v>3.09</v>
      </c>
      <c r="P72" s="13"/>
      <c r="Q72" s="21">
        <v>2.93</v>
      </c>
    </row>
    <row r="73" spans="1:17" ht="15.75" thickBot="1">
      <c r="A73" s="5" t="s">
        <v>15</v>
      </c>
      <c r="B73" s="13">
        <v>10.61</v>
      </c>
      <c r="C73" s="13">
        <v>11.15</v>
      </c>
      <c r="D73" s="12">
        <v>8.84</v>
      </c>
      <c r="E73" s="13">
        <v>10.6</v>
      </c>
      <c r="F73" s="13">
        <v>10.47</v>
      </c>
      <c r="G73" s="13">
        <v>10.02</v>
      </c>
      <c r="H73" s="13">
        <v>10.28</v>
      </c>
      <c r="I73" s="13">
        <v>10.66</v>
      </c>
      <c r="J73" s="11">
        <v>11.83</v>
      </c>
      <c r="K73" s="13">
        <v>10.95</v>
      </c>
      <c r="L73" s="13">
        <v>11.01</v>
      </c>
      <c r="M73" s="13">
        <v>10.41</v>
      </c>
      <c r="N73" s="13">
        <v>11.04</v>
      </c>
      <c r="O73" s="13">
        <v>10.87</v>
      </c>
      <c r="P73" s="13"/>
      <c r="Q73" s="21">
        <v>10.56</v>
      </c>
    </row>
    <row r="74" spans="1:17" ht="15.75" thickBot="1">
      <c r="A74" s="14" t="s">
        <v>16</v>
      </c>
      <c r="B74" s="21">
        <v>22.84</v>
      </c>
      <c r="C74" s="21">
        <v>22.9</v>
      </c>
      <c r="D74" s="24">
        <v>20.22</v>
      </c>
      <c r="E74" s="21">
        <v>22.24</v>
      </c>
      <c r="F74" s="21">
        <v>21.13</v>
      </c>
      <c r="G74" s="21">
        <v>21.63</v>
      </c>
      <c r="H74" s="21">
        <v>21.45</v>
      </c>
      <c r="I74" s="21">
        <v>21.79</v>
      </c>
      <c r="J74" s="21">
        <v>23.11</v>
      </c>
      <c r="K74" s="21">
        <v>23.07</v>
      </c>
      <c r="L74" s="22">
        <v>23.15</v>
      </c>
      <c r="M74" s="21">
        <v>21.48</v>
      </c>
      <c r="N74" s="21">
        <v>22.18</v>
      </c>
      <c r="O74" s="21">
        <v>22.96</v>
      </c>
      <c r="P74" s="21"/>
      <c r="Q74" s="21">
        <v>22.1</v>
      </c>
    </row>
    <row r="75" spans="1:17" ht="15.75" thickBot="1">
      <c r="A75" s="5" t="s">
        <v>17</v>
      </c>
      <c r="B75" s="13">
        <v>2.35</v>
      </c>
      <c r="C75" s="13">
        <v>2.61</v>
      </c>
      <c r="D75" s="13">
        <v>2.36</v>
      </c>
      <c r="E75" s="13">
        <v>2.36</v>
      </c>
      <c r="F75" s="13">
        <v>2.16</v>
      </c>
      <c r="G75" s="11">
        <v>2.92</v>
      </c>
      <c r="H75" s="13">
        <v>2.29</v>
      </c>
      <c r="I75" s="13">
        <v>2.04</v>
      </c>
      <c r="J75" s="13">
        <v>2.2400000000000002</v>
      </c>
      <c r="K75" s="12">
        <v>2.0099999999999998</v>
      </c>
      <c r="L75" s="13">
        <v>2.16</v>
      </c>
      <c r="M75" s="13">
        <v>2.4500000000000002</v>
      </c>
      <c r="N75" s="13">
        <v>2.12</v>
      </c>
      <c r="O75" s="13">
        <v>2.27</v>
      </c>
      <c r="P75" s="13"/>
      <c r="Q75" s="21">
        <v>2.33</v>
      </c>
    </row>
    <row r="76" spans="1:17" ht="15.75" thickBot="1">
      <c r="A76" s="5" t="s">
        <v>18</v>
      </c>
      <c r="B76" s="13">
        <v>0.48</v>
      </c>
      <c r="C76" s="13">
        <v>0.43</v>
      </c>
      <c r="D76" s="13">
        <v>0.61</v>
      </c>
      <c r="E76" s="13">
        <v>0.36</v>
      </c>
      <c r="F76" s="13">
        <v>0.49</v>
      </c>
      <c r="G76" s="13">
        <v>0.54</v>
      </c>
      <c r="H76" s="12">
        <v>0.34</v>
      </c>
      <c r="I76" s="13">
        <v>0.6</v>
      </c>
      <c r="J76" s="13">
        <v>0.45</v>
      </c>
      <c r="K76" s="13">
        <v>0.7</v>
      </c>
      <c r="L76" s="13">
        <v>0.5</v>
      </c>
      <c r="M76" s="13">
        <v>0.48</v>
      </c>
      <c r="N76" s="13">
        <v>0.7</v>
      </c>
      <c r="O76" s="11">
        <v>0.79</v>
      </c>
      <c r="P76" s="11"/>
      <c r="Q76" s="21">
        <v>0.52</v>
      </c>
    </row>
    <row r="77" spans="1:17" ht="15.75" thickBot="1">
      <c r="A77" s="5" t="s">
        <v>19</v>
      </c>
      <c r="B77" s="13">
        <v>4.97</v>
      </c>
      <c r="C77" s="12">
        <v>4.71</v>
      </c>
      <c r="D77" s="13">
        <v>5.73</v>
      </c>
      <c r="E77" s="13">
        <v>6.31</v>
      </c>
      <c r="F77" s="13">
        <v>6.24</v>
      </c>
      <c r="G77" s="13">
        <v>5.62</v>
      </c>
      <c r="H77" s="13">
        <v>6.06</v>
      </c>
      <c r="I77" s="11">
        <v>6.83</v>
      </c>
      <c r="J77" s="13">
        <v>6.7</v>
      </c>
      <c r="K77" s="13">
        <v>6.07</v>
      </c>
      <c r="L77" s="13">
        <v>6.42</v>
      </c>
      <c r="M77" s="13">
        <v>6.51</v>
      </c>
      <c r="N77" s="13">
        <v>6.74</v>
      </c>
      <c r="O77" s="13">
        <v>6.55</v>
      </c>
      <c r="P77" s="13"/>
      <c r="Q77" s="21">
        <v>5.98</v>
      </c>
    </row>
    <row r="78" spans="1:17" ht="15.75" thickBot="1">
      <c r="A78" s="5" t="s">
        <v>20</v>
      </c>
      <c r="B78" s="12">
        <v>5.95</v>
      </c>
      <c r="C78" s="13">
        <v>6.06</v>
      </c>
      <c r="D78" s="13">
        <v>6.59</v>
      </c>
      <c r="E78" s="13">
        <v>6.89</v>
      </c>
      <c r="F78" s="13">
        <v>7.06</v>
      </c>
      <c r="G78" s="11">
        <v>7.13</v>
      </c>
      <c r="H78" s="13">
        <v>6.95</v>
      </c>
      <c r="I78" s="13">
        <v>6.99</v>
      </c>
      <c r="J78" s="13">
        <v>6.67</v>
      </c>
      <c r="K78" s="13">
        <v>6.85</v>
      </c>
      <c r="L78" s="13">
        <v>6.72</v>
      </c>
      <c r="M78" s="13">
        <v>6.6</v>
      </c>
      <c r="N78" s="13">
        <v>6.77</v>
      </c>
      <c r="O78" s="13">
        <v>6.58</v>
      </c>
      <c r="P78" s="13"/>
      <c r="Q78" s="21">
        <v>6.67</v>
      </c>
    </row>
    <row r="79" spans="1:17" ht="15.75" thickBot="1">
      <c r="A79" s="5" t="s">
        <v>21</v>
      </c>
      <c r="B79" s="13">
        <v>0.82</v>
      </c>
      <c r="C79" s="13">
        <v>0.81</v>
      </c>
      <c r="D79" s="13">
        <v>0.78</v>
      </c>
      <c r="E79" s="13">
        <v>0.67</v>
      </c>
      <c r="F79" s="13">
        <v>0.97</v>
      </c>
      <c r="G79" s="13">
        <v>1.02</v>
      </c>
      <c r="H79" s="13">
        <v>0.68</v>
      </c>
      <c r="I79" s="13">
        <v>0.69</v>
      </c>
      <c r="J79" s="13">
        <v>1.03</v>
      </c>
      <c r="K79" s="13">
        <v>1.1599999999999999</v>
      </c>
      <c r="L79" s="13">
        <v>0.86</v>
      </c>
      <c r="M79" s="13">
        <v>1.19</v>
      </c>
      <c r="N79" s="12">
        <v>0.63</v>
      </c>
      <c r="O79" s="11">
        <v>1.23</v>
      </c>
      <c r="P79" s="11"/>
      <c r="Q79" s="21">
        <v>0.88</v>
      </c>
    </row>
    <row r="80" spans="1:17" ht="15.75" thickBot="1">
      <c r="A80" s="5" t="s">
        <v>22</v>
      </c>
      <c r="B80" s="12">
        <v>2.14</v>
      </c>
      <c r="C80" s="13">
        <v>2.35</v>
      </c>
      <c r="D80" s="13">
        <v>2.41</v>
      </c>
      <c r="E80" s="13">
        <v>2.38</v>
      </c>
      <c r="F80" s="13">
        <v>2.68</v>
      </c>
      <c r="G80" s="13">
        <v>2.95</v>
      </c>
      <c r="H80" s="13">
        <v>2.46</v>
      </c>
      <c r="I80" s="13">
        <v>2.4300000000000002</v>
      </c>
      <c r="J80" s="13">
        <v>3</v>
      </c>
      <c r="K80" s="11">
        <v>3.25</v>
      </c>
      <c r="L80" s="13">
        <v>2.46</v>
      </c>
      <c r="M80" s="13">
        <v>3.16</v>
      </c>
      <c r="N80" s="13">
        <v>2.78</v>
      </c>
      <c r="O80" s="13">
        <v>2.8</v>
      </c>
      <c r="P80" s="13"/>
      <c r="Q80" s="21">
        <v>2.61</v>
      </c>
    </row>
    <row r="81" spans="1:17" ht="15.75" thickBot="1">
      <c r="A81" s="5" t="s">
        <v>23</v>
      </c>
      <c r="B81" s="12">
        <v>5.16</v>
      </c>
      <c r="C81" s="13">
        <v>5.73</v>
      </c>
      <c r="D81" s="13">
        <v>5.31</v>
      </c>
      <c r="E81" s="13">
        <v>6.24</v>
      </c>
      <c r="F81" s="13">
        <v>6.51</v>
      </c>
      <c r="G81" s="13">
        <v>6.51</v>
      </c>
      <c r="H81" s="13">
        <v>6.61</v>
      </c>
      <c r="I81" s="13">
        <v>7.54</v>
      </c>
      <c r="J81" s="11">
        <v>7.58</v>
      </c>
      <c r="K81" s="13">
        <v>6.72</v>
      </c>
      <c r="L81" s="13">
        <v>6.83</v>
      </c>
      <c r="M81" s="13">
        <v>6</v>
      </c>
      <c r="N81" s="13">
        <v>7.24</v>
      </c>
      <c r="O81" s="13">
        <v>6.05</v>
      </c>
      <c r="P81" s="13"/>
      <c r="Q81" s="21">
        <v>6.33</v>
      </c>
    </row>
    <row r="82" spans="1:17" ht="15.75" thickBot="1">
      <c r="A82" s="5" t="s">
        <v>24</v>
      </c>
      <c r="B82" s="13">
        <v>3.02</v>
      </c>
      <c r="C82" s="13">
        <v>2.7</v>
      </c>
      <c r="D82" s="12">
        <v>2.46</v>
      </c>
      <c r="E82" s="13">
        <v>2.61</v>
      </c>
      <c r="F82" s="13">
        <v>2.77</v>
      </c>
      <c r="G82" s="13">
        <v>2.95</v>
      </c>
      <c r="H82" s="13">
        <v>2.97</v>
      </c>
      <c r="I82" s="13">
        <v>2.59</v>
      </c>
      <c r="J82" s="13">
        <v>2.94</v>
      </c>
      <c r="K82" s="13">
        <v>2.5099999999999998</v>
      </c>
      <c r="L82" s="13">
        <v>2.52</v>
      </c>
      <c r="M82" s="13">
        <v>2.56</v>
      </c>
      <c r="N82" s="11">
        <v>3.51</v>
      </c>
      <c r="O82" s="13">
        <v>2.87</v>
      </c>
      <c r="P82" s="13"/>
      <c r="Q82" s="21">
        <v>2.77</v>
      </c>
    </row>
    <row r="83" spans="1:17" ht="24.75" thickBot="1">
      <c r="A83" s="17" t="s">
        <v>25</v>
      </c>
      <c r="B83" s="24">
        <v>24.9</v>
      </c>
      <c r="C83" s="21">
        <v>25.39</v>
      </c>
      <c r="D83" s="21">
        <v>26.26</v>
      </c>
      <c r="E83" s="21">
        <v>27.81</v>
      </c>
      <c r="F83" s="21">
        <v>28.87</v>
      </c>
      <c r="G83" s="21">
        <v>29.64</v>
      </c>
      <c r="H83" s="21">
        <v>28.36</v>
      </c>
      <c r="I83" s="21">
        <v>29.7</v>
      </c>
      <c r="J83" s="22">
        <v>30.61</v>
      </c>
      <c r="K83" s="21">
        <v>29.27</v>
      </c>
      <c r="L83" s="21">
        <v>28.46</v>
      </c>
      <c r="M83" s="21">
        <v>28.96</v>
      </c>
      <c r="N83" s="21">
        <v>30.5</v>
      </c>
      <c r="O83" s="21">
        <v>29.13</v>
      </c>
      <c r="P83" s="21"/>
      <c r="Q83" s="21">
        <v>28.09</v>
      </c>
    </row>
    <row r="84" spans="1:17" ht="15.75" thickBot="1">
      <c r="A84" s="19" t="s">
        <v>26</v>
      </c>
      <c r="B84" s="21">
        <v>100</v>
      </c>
      <c r="C84" s="21">
        <v>100</v>
      </c>
      <c r="D84" s="21">
        <v>100</v>
      </c>
      <c r="E84" s="21">
        <v>100</v>
      </c>
      <c r="F84" s="21">
        <v>100</v>
      </c>
      <c r="G84" s="21">
        <v>100</v>
      </c>
      <c r="H84" s="21">
        <v>100</v>
      </c>
      <c r="I84" s="21">
        <v>100</v>
      </c>
      <c r="J84" s="21">
        <v>100</v>
      </c>
      <c r="K84" s="21">
        <v>100</v>
      </c>
      <c r="L84" s="21">
        <v>100</v>
      </c>
      <c r="M84" s="21">
        <v>100</v>
      </c>
      <c r="N84" s="21">
        <v>100</v>
      </c>
      <c r="O84" s="21">
        <v>100</v>
      </c>
      <c r="P84" s="21"/>
      <c r="Q84" s="25">
        <v>100</v>
      </c>
    </row>
    <row r="85" spans="1:17" ht="15.75">
      <c r="A85" s="2"/>
    </row>
    <row r="86" spans="1:17" ht="15.75">
      <c r="A86" s="2"/>
    </row>
    <row r="87" spans="1:17" ht="16.5" thickBot="1">
      <c r="A87" s="297" t="s">
        <v>30</v>
      </c>
      <c r="B87" s="297"/>
      <c r="C87" s="297"/>
      <c r="D87" s="297"/>
      <c r="E87" s="297"/>
      <c r="F87" s="297"/>
      <c r="G87" s="297"/>
      <c r="H87" s="297"/>
      <c r="I87" s="297"/>
      <c r="J87" s="297"/>
      <c r="K87" s="297"/>
      <c r="L87" s="297"/>
      <c r="M87" s="297"/>
      <c r="N87" s="297"/>
    </row>
    <row r="88" spans="1:17" ht="24.75" thickBot="1">
      <c r="A88" s="3" t="s">
        <v>1</v>
      </c>
      <c r="B88" s="26">
        <v>2001</v>
      </c>
      <c r="C88" s="26" t="s">
        <v>31</v>
      </c>
      <c r="D88" s="26" t="s">
        <v>32</v>
      </c>
      <c r="E88" s="26" t="s">
        <v>33</v>
      </c>
      <c r="F88" s="26" t="s">
        <v>34</v>
      </c>
      <c r="G88" s="26" t="s">
        <v>35</v>
      </c>
      <c r="H88" s="26" t="s">
        <v>36</v>
      </c>
      <c r="I88" s="26" t="s">
        <v>37</v>
      </c>
      <c r="J88" s="26" t="s">
        <v>38</v>
      </c>
      <c r="K88" s="26" t="s">
        <v>39</v>
      </c>
      <c r="L88" s="26" t="s">
        <v>40</v>
      </c>
      <c r="M88" s="26" t="s">
        <v>41</v>
      </c>
      <c r="N88" s="26" t="s">
        <v>42</v>
      </c>
      <c r="O88" s="26" t="s">
        <v>43</v>
      </c>
      <c r="P88" s="26"/>
      <c r="Q88" s="26" t="s">
        <v>44</v>
      </c>
    </row>
    <row r="89" spans="1:17" ht="15.75" thickBot="1">
      <c r="A89" s="5" t="s">
        <v>3</v>
      </c>
      <c r="B89" s="27"/>
      <c r="C89" s="11">
        <v>5.7</v>
      </c>
      <c r="D89" s="13">
        <v>-6.32</v>
      </c>
      <c r="E89" s="13">
        <v>-10.32</v>
      </c>
      <c r="F89" s="13">
        <v>-7.74</v>
      </c>
      <c r="G89" s="12">
        <v>-14.63</v>
      </c>
      <c r="H89" s="13">
        <v>1.97</v>
      </c>
      <c r="I89" s="13">
        <v>-12.67</v>
      </c>
      <c r="J89" s="13">
        <v>-6.31</v>
      </c>
      <c r="K89" s="13">
        <v>3.7</v>
      </c>
      <c r="L89" s="13">
        <v>-2.27</v>
      </c>
      <c r="M89" s="13">
        <v>-9.6300000000000008</v>
      </c>
      <c r="N89" s="13">
        <v>-10.66</v>
      </c>
      <c r="O89" s="13">
        <v>4.12</v>
      </c>
      <c r="P89" s="13"/>
      <c r="Q89" s="21">
        <v>-50.29</v>
      </c>
    </row>
    <row r="90" spans="1:17" ht="15.75" thickBot="1">
      <c r="A90" s="5" t="s">
        <v>4</v>
      </c>
      <c r="B90" s="27"/>
      <c r="C90" s="13">
        <v>13.33</v>
      </c>
      <c r="D90" s="13">
        <v>-5.88</v>
      </c>
      <c r="E90" s="13">
        <v>6.25</v>
      </c>
      <c r="F90" s="13">
        <v>-35.29</v>
      </c>
      <c r="G90" s="12">
        <v>-45.45</v>
      </c>
      <c r="H90" s="13">
        <v>66.67</v>
      </c>
      <c r="I90" s="13">
        <v>0</v>
      </c>
      <c r="J90" s="13">
        <v>-20</v>
      </c>
      <c r="K90" s="13">
        <v>37.5</v>
      </c>
      <c r="L90" s="13">
        <v>-18.18</v>
      </c>
      <c r="M90" s="13">
        <v>11.11</v>
      </c>
      <c r="N90" s="13">
        <v>-30</v>
      </c>
      <c r="O90" s="11">
        <v>85.71</v>
      </c>
      <c r="P90" s="11"/>
      <c r="Q90" s="21">
        <v>-13.33</v>
      </c>
    </row>
    <row r="91" spans="1:17" ht="15.75" thickBot="1">
      <c r="A91" s="5" t="s">
        <v>5</v>
      </c>
      <c r="B91" s="27"/>
      <c r="C91" s="13">
        <v>-1.53</v>
      </c>
      <c r="D91" s="13">
        <v>-5.82</v>
      </c>
      <c r="E91" s="13">
        <v>-12.02</v>
      </c>
      <c r="F91" s="13">
        <v>-6.39</v>
      </c>
      <c r="G91" s="11">
        <v>9.24</v>
      </c>
      <c r="H91" s="13">
        <v>-10.78</v>
      </c>
      <c r="I91" s="13">
        <v>-13.46</v>
      </c>
      <c r="J91" s="13">
        <v>-9.52</v>
      </c>
      <c r="K91" s="13">
        <v>-5.26</v>
      </c>
      <c r="L91" s="13">
        <v>-7.59</v>
      </c>
      <c r="M91" s="13">
        <v>5.01</v>
      </c>
      <c r="N91" s="12">
        <v>-20.04</v>
      </c>
      <c r="O91" s="13">
        <v>2.15</v>
      </c>
      <c r="P91" s="13"/>
      <c r="Q91" s="21">
        <v>-56.24</v>
      </c>
    </row>
    <row r="92" spans="1:17" ht="15.75" thickBot="1">
      <c r="A92" s="5" t="s">
        <v>6</v>
      </c>
      <c r="B92" s="27"/>
      <c r="C92" s="13">
        <v>-8.06</v>
      </c>
      <c r="D92" s="13">
        <v>5.26</v>
      </c>
      <c r="E92" s="13">
        <v>-5</v>
      </c>
      <c r="F92" s="13">
        <v>-6.14</v>
      </c>
      <c r="G92" s="13">
        <v>-19.63</v>
      </c>
      <c r="H92" s="13">
        <v>-5.81</v>
      </c>
      <c r="I92" s="12">
        <v>-22.22</v>
      </c>
      <c r="J92" s="13">
        <v>-9.52</v>
      </c>
      <c r="K92" s="13">
        <v>-3.51</v>
      </c>
      <c r="L92" s="13">
        <v>0</v>
      </c>
      <c r="M92" s="11">
        <v>23.64</v>
      </c>
      <c r="N92" s="13">
        <v>-19.12</v>
      </c>
      <c r="O92" s="13">
        <v>5.45</v>
      </c>
      <c r="P92" s="13"/>
      <c r="Q92" s="21">
        <v>-53.23</v>
      </c>
    </row>
    <row r="93" spans="1:17" ht="15.75" thickBot="1">
      <c r="A93" s="5" t="s">
        <v>7</v>
      </c>
      <c r="B93" s="27"/>
      <c r="C93" s="13">
        <v>-7.74</v>
      </c>
      <c r="D93" s="13">
        <v>5.87</v>
      </c>
      <c r="E93" s="13">
        <v>-19.02</v>
      </c>
      <c r="F93" s="13">
        <v>0.39</v>
      </c>
      <c r="G93" s="13">
        <v>-0.39</v>
      </c>
      <c r="H93" s="13">
        <v>-3.52</v>
      </c>
      <c r="I93" s="13">
        <v>-14.81</v>
      </c>
      <c r="J93" s="12">
        <v>-22.62</v>
      </c>
      <c r="K93" s="11">
        <v>13.54</v>
      </c>
      <c r="L93" s="13">
        <v>-4.6100000000000003</v>
      </c>
      <c r="M93" s="13">
        <v>-2.27</v>
      </c>
      <c r="N93" s="13">
        <v>-16.86</v>
      </c>
      <c r="O93" s="13">
        <v>6.99</v>
      </c>
      <c r="P93" s="13"/>
      <c r="Q93" s="21">
        <v>-52.63</v>
      </c>
    </row>
    <row r="94" spans="1:17" ht="15.75" thickBot="1">
      <c r="A94" s="5" t="s">
        <v>8</v>
      </c>
      <c r="B94" s="27"/>
      <c r="C94" s="13">
        <v>-3.57</v>
      </c>
      <c r="D94" s="13">
        <v>-9.52</v>
      </c>
      <c r="E94" s="13">
        <v>-17.54</v>
      </c>
      <c r="F94" s="13">
        <v>8.51</v>
      </c>
      <c r="G94" s="13">
        <v>-12.42</v>
      </c>
      <c r="H94" s="13">
        <v>-9.6999999999999993</v>
      </c>
      <c r="I94" s="13">
        <v>-13.22</v>
      </c>
      <c r="J94" s="13">
        <v>6.67</v>
      </c>
      <c r="K94" s="13">
        <v>-13.39</v>
      </c>
      <c r="L94" s="12">
        <v>-19.59</v>
      </c>
      <c r="M94" s="13">
        <v>-1.28</v>
      </c>
      <c r="N94" s="13">
        <v>3.9</v>
      </c>
      <c r="O94" s="11">
        <v>17.5</v>
      </c>
      <c r="P94" s="11"/>
      <c r="Q94" s="21">
        <v>-52.04</v>
      </c>
    </row>
    <row r="95" spans="1:17" ht="15.75" thickBot="1">
      <c r="A95" s="5" t="s">
        <v>9</v>
      </c>
      <c r="B95" s="27"/>
      <c r="C95" s="13">
        <v>-13.13</v>
      </c>
      <c r="D95" s="13">
        <v>-13.67</v>
      </c>
      <c r="E95" s="13">
        <v>1.67</v>
      </c>
      <c r="F95" s="13">
        <v>-16.39</v>
      </c>
      <c r="G95" s="13">
        <v>5.88</v>
      </c>
      <c r="H95" s="13">
        <v>-18.52</v>
      </c>
      <c r="I95" s="13">
        <v>-6.82</v>
      </c>
      <c r="J95" s="13">
        <v>-9.76</v>
      </c>
      <c r="K95" s="13">
        <v>10.81</v>
      </c>
      <c r="L95" s="13">
        <v>-9.76</v>
      </c>
      <c r="M95" s="11">
        <v>14.86</v>
      </c>
      <c r="N95" s="13">
        <v>-10.59</v>
      </c>
      <c r="O95" s="12">
        <v>-26.32</v>
      </c>
      <c r="P95" s="12"/>
      <c r="Q95" s="21">
        <v>-65</v>
      </c>
    </row>
    <row r="96" spans="1:17" ht="15.75" thickBot="1">
      <c r="A96" s="5" t="s">
        <v>10</v>
      </c>
      <c r="B96" s="27"/>
      <c r="C96" s="13">
        <v>-3.75</v>
      </c>
      <c r="D96" s="13">
        <v>-1.95</v>
      </c>
      <c r="E96" s="13">
        <v>-12.5</v>
      </c>
      <c r="F96" s="13">
        <v>-5.03</v>
      </c>
      <c r="G96" s="13">
        <v>-13.5</v>
      </c>
      <c r="H96" s="13">
        <v>-4.3499999999999996</v>
      </c>
      <c r="I96" s="11">
        <v>1.24</v>
      </c>
      <c r="J96" s="12">
        <v>-19.18</v>
      </c>
      <c r="K96" s="13">
        <v>-3.28</v>
      </c>
      <c r="L96" s="13">
        <v>-0.26</v>
      </c>
      <c r="M96" s="13">
        <v>-5.24</v>
      </c>
      <c r="N96" s="13">
        <v>-8.84</v>
      </c>
      <c r="O96" s="13">
        <v>-5.15</v>
      </c>
      <c r="P96" s="13"/>
      <c r="Q96" s="21">
        <v>-58.04</v>
      </c>
    </row>
    <row r="97" spans="1:17" ht="15.75" thickBot="1">
      <c r="A97" s="14" t="s">
        <v>11</v>
      </c>
      <c r="B97" s="23"/>
      <c r="C97" s="21">
        <v>-2.96</v>
      </c>
      <c r="D97" s="21">
        <v>-3.08</v>
      </c>
      <c r="E97" s="21">
        <v>-12.67</v>
      </c>
      <c r="F97" s="21">
        <v>-4.91</v>
      </c>
      <c r="G97" s="21">
        <v>-4.25</v>
      </c>
      <c r="H97" s="21">
        <v>-6.14</v>
      </c>
      <c r="I97" s="21">
        <v>-10.6</v>
      </c>
      <c r="J97" s="21">
        <v>-13.13</v>
      </c>
      <c r="K97" s="21">
        <v>0.33</v>
      </c>
      <c r="L97" s="21">
        <v>-5.15</v>
      </c>
      <c r="M97" s="21">
        <v>-0.46</v>
      </c>
      <c r="N97" s="24">
        <v>-14.12</v>
      </c>
      <c r="O97" s="22">
        <v>1.67</v>
      </c>
      <c r="P97" s="22"/>
      <c r="Q97" s="21">
        <v>-54.92</v>
      </c>
    </row>
    <row r="98" spans="1:17" ht="15.75" thickBot="1">
      <c r="A98" s="5" t="s">
        <v>12</v>
      </c>
      <c r="B98" s="27"/>
      <c r="C98" s="13">
        <v>-6.12</v>
      </c>
      <c r="D98" s="13">
        <v>-10.34</v>
      </c>
      <c r="E98" s="13">
        <v>-5.51</v>
      </c>
      <c r="F98" s="13">
        <v>-10.34</v>
      </c>
      <c r="G98" s="13">
        <v>0</v>
      </c>
      <c r="H98" s="13">
        <v>-10.36</v>
      </c>
      <c r="I98" s="13">
        <v>-6.93</v>
      </c>
      <c r="J98" s="13">
        <v>-6.03</v>
      </c>
      <c r="K98" s="13">
        <v>9.06</v>
      </c>
      <c r="L98" s="13">
        <v>-10.029999999999999</v>
      </c>
      <c r="M98" s="13">
        <v>-5.38</v>
      </c>
      <c r="N98" s="12">
        <v>-12.2</v>
      </c>
      <c r="O98" s="11">
        <v>11.57</v>
      </c>
      <c r="P98" s="11"/>
      <c r="Q98" s="21">
        <v>-49.16</v>
      </c>
    </row>
    <row r="99" spans="1:17" ht="15.75" thickBot="1">
      <c r="A99" s="5" t="s">
        <v>13</v>
      </c>
      <c r="B99" s="27"/>
      <c r="C99" s="13">
        <v>-8.6999999999999993</v>
      </c>
      <c r="D99" s="13">
        <v>4.76</v>
      </c>
      <c r="E99" s="13">
        <v>-10</v>
      </c>
      <c r="F99" s="13">
        <v>-12.12</v>
      </c>
      <c r="G99" s="13">
        <v>13.79</v>
      </c>
      <c r="H99" s="13">
        <v>-13.13</v>
      </c>
      <c r="I99" s="13">
        <v>-8.14</v>
      </c>
      <c r="J99" s="13">
        <v>-11.39</v>
      </c>
      <c r="K99" s="13">
        <v>5.71</v>
      </c>
      <c r="L99" s="13">
        <v>-20.27</v>
      </c>
      <c r="M99" s="13">
        <v>-18.64</v>
      </c>
      <c r="N99" s="11">
        <v>18.75</v>
      </c>
      <c r="O99" s="12">
        <v>-21.05</v>
      </c>
      <c r="P99" s="12"/>
      <c r="Q99" s="21">
        <v>-60.87</v>
      </c>
    </row>
    <row r="100" spans="1:17" ht="15.75" thickBot="1">
      <c r="A100" s="5" t="s">
        <v>14</v>
      </c>
      <c r="B100" s="27"/>
      <c r="C100" s="13">
        <v>-3</v>
      </c>
      <c r="D100" s="13">
        <v>-14.43</v>
      </c>
      <c r="E100" s="13">
        <v>2.41</v>
      </c>
      <c r="F100" s="13">
        <v>-19.41</v>
      </c>
      <c r="G100" s="13">
        <v>19.71</v>
      </c>
      <c r="H100" s="13">
        <v>-15.85</v>
      </c>
      <c r="I100" s="13">
        <v>-9.42</v>
      </c>
      <c r="J100" s="13">
        <v>-9.6</v>
      </c>
      <c r="K100" s="13">
        <v>-6.19</v>
      </c>
      <c r="L100" s="13">
        <v>13.21</v>
      </c>
      <c r="M100" s="12">
        <v>-20.83</v>
      </c>
      <c r="N100" s="13">
        <v>-16.84</v>
      </c>
      <c r="O100" s="11">
        <v>24.05</v>
      </c>
      <c r="P100" s="11"/>
      <c r="Q100" s="21">
        <v>-51</v>
      </c>
    </row>
    <row r="101" spans="1:17" ht="15.75" thickBot="1">
      <c r="A101" s="5" t="s">
        <v>15</v>
      </c>
      <c r="B101" s="27"/>
      <c r="C101" s="13">
        <v>3.07</v>
      </c>
      <c r="D101" s="12">
        <v>-25.78</v>
      </c>
      <c r="E101" s="11">
        <v>12.21</v>
      </c>
      <c r="F101" s="13">
        <v>-6.12</v>
      </c>
      <c r="G101" s="13">
        <v>-5.98</v>
      </c>
      <c r="H101" s="13">
        <v>-6.55</v>
      </c>
      <c r="I101" s="13">
        <v>-4.12</v>
      </c>
      <c r="J101" s="13">
        <v>1.08</v>
      </c>
      <c r="K101" s="13">
        <v>-9.7899999999999991</v>
      </c>
      <c r="L101" s="13">
        <v>-6.13</v>
      </c>
      <c r="M101" s="13">
        <v>-8.0399999999999991</v>
      </c>
      <c r="N101" s="13">
        <v>-4.6399999999999997</v>
      </c>
      <c r="O101" s="13">
        <v>-1.1499999999999999</v>
      </c>
      <c r="P101" s="13"/>
      <c r="Q101" s="21">
        <v>-49.64</v>
      </c>
    </row>
    <row r="102" spans="1:17" ht="15.75" thickBot="1">
      <c r="A102" s="14" t="s">
        <v>16</v>
      </c>
      <c r="B102" s="23"/>
      <c r="C102" s="21">
        <v>-1.63</v>
      </c>
      <c r="D102" s="24">
        <v>-17.309999999999999</v>
      </c>
      <c r="E102" s="21">
        <v>2.92</v>
      </c>
      <c r="F102" s="21">
        <v>-9.7200000000000006</v>
      </c>
      <c r="G102" s="21">
        <v>0.54</v>
      </c>
      <c r="H102" s="21">
        <v>-9.64</v>
      </c>
      <c r="I102" s="21">
        <v>-6.03</v>
      </c>
      <c r="J102" s="21">
        <v>-3.47</v>
      </c>
      <c r="K102" s="21">
        <v>-2.72</v>
      </c>
      <c r="L102" s="21">
        <v>-6.27</v>
      </c>
      <c r="M102" s="21">
        <v>-9.8000000000000007</v>
      </c>
      <c r="N102" s="21">
        <v>-7.15</v>
      </c>
      <c r="O102" s="22">
        <v>3.99</v>
      </c>
      <c r="P102" s="22"/>
      <c r="Q102" s="21">
        <v>-50.54</v>
      </c>
    </row>
    <row r="103" spans="1:17" ht="15.75" thickBot="1">
      <c r="A103" s="5" t="s">
        <v>17</v>
      </c>
      <c r="B103" s="27"/>
      <c r="C103" s="13">
        <v>8.5500000000000007</v>
      </c>
      <c r="D103" s="13">
        <v>-15.15</v>
      </c>
      <c r="E103" s="13">
        <v>-6.43</v>
      </c>
      <c r="F103" s="13">
        <v>-12.98</v>
      </c>
      <c r="G103" s="11">
        <v>32.46</v>
      </c>
      <c r="H103" s="12">
        <v>-28.48</v>
      </c>
      <c r="I103" s="13">
        <v>-17.59</v>
      </c>
      <c r="J103" s="13">
        <v>0</v>
      </c>
      <c r="K103" s="13">
        <v>-12.36</v>
      </c>
      <c r="L103" s="13">
        <v>0</v>
      </c>
      <c r="M103" s="13">
        <v>10.26</v>
      </c>
      <c r="N103" s="13">
        <v>-22.09</v>
      </c>
      <c r="O103" s="13">
        <v>7.46</v>
      </c>
      <c r="P103" s="13"/>
      <c r="Q103" s="21">
        <v>-52.63</v>
      </c>
    </row>
    <row r="104" spans="1:17" ht="15.75" thickBot="1">
      <c r="A104" s="5" t="s">
        <v>18</v>
      </c>
      <c r="B104" s="27"/>
      <c r="C104" s="13">
        <v>-12.9</v>
      </c>
      <c r="D104" s="13">
        <v>33.33</v>
      </c>
      <c r="E104" s="12">
        <v>-44.44</v>
      </c>
      <c r="F104" s="13">
        <v>30</v>
      </c>
      <c r="G104" s="13">
        <v>7.69</v>
      </c>
      <c r="H104" s="13">
        <v>-42.86</v>
      </c>
      <c r="I104" s="11">
        <v>62.5</v>
      </c>
      <c r="J104" s="13">
        <v>-30.77</v>
      </c>
      <c r="K104" s="13">
        <v>50</v>
      </c>
      <c r="L104" s="13">
        <v>-33.33</v>
      </c>
      <c r="M104" s="13">
        <v>-5.56</v>
      </c>
      <c r="N104" s="13">
        <v>29.41</v>
      </c>
      <c r="O104" s="13">
        <v>13.64</v>
      </c>
      <c r="P104" s="13"/>
      <c r="Q104" s="21">
        <v>-19.350000000000001</v>
      </c>
    </row>
    <row r="105" spans="1:17" ht="15.75" thickBot="1">
      <c r="A105" s="5" t="s">
        <v>19</v>
      </c>
      <c r="B105" s="27"/>
      <c r="C105" s="13">
        <v>-7.17</v>
      </c>
      <c r="D105" s="11">
        <v>14.09</v>
      </c>
      <c r="E105" s="13">
        <v>2.94</v>
      </c>
      <c r="F105" s="13">
        <v>-6</v>
      </c>
      <c r="G105" s="13">
        <v>-11.55</v>
      </c>
      <c r="H105" s="13">
        <v>-1.72</v>
      </c>
      <c r="I105" s="13">
        <v>4.2</v>
      </c>
      <c r="J105" s="13">
        <v>-10.74</v>
      </c>
      <c r="K105" s="12">
        <v>-11.65</v>
      </c>
      <c r="L105" s="13">
        <v>-1.28</v>
      </c>
      <c r="M105" s="13">
        <v>-1.29</v>
      </c>
      <c r="N105" s="13">
        <v>-6.99</v>
      </c>
      <c r="O105" s="13">
        <v>-2.35</v>
      </c>
      <c r="P105" s="13"/>
      <c r="Q105" s="21">
        <v>-35.200000000000003</v>
      </c>
    </row>
    <row r="106" spans="1:17" ht="15.75" thickBot="1">
      <c r="A106" s="5" t="s">
        <v>20</v>
      </c>
      <c r="B106" s="27"/>
      <c r="C106" s="13">
        <v>0</v>
      </c>
      <c r="D106" s="11">
        <v>1.82</v>
      </c>
      <c r="E106" s="13">
        <v>-2.2999999999999998</v>
      </c>
      <c r="F106" s="13">
        <v>-2.62</v>
      </c>
      <c r="G106" s="13">
        <v>-0.81</v>
      </c>
      <c r="H106" s="13">
        <v>-11.11</v>
      </c>
      <c r="I106" s="13">
        <v>-7.01</v>
      </c>
      <c r="J106" s="12">
        <v>-13.11</v>
      </c>
      <c r="K106" s="13">
        <v>0</v>
      </c>
      <c r="L106" s="13">
        <v>-8.3000000000000007</v>
      </c>
      <c r="M106" s="13">
        <v>-4.53</v>
      </c>
      <c r="N106" s="13">
        <v>-7.76</v>
      </c>
      <c r="O106" s="13">
        <v>-2.34</v>
      </c>
      <c r="P106" s="13"/>
      <c r="Q106" s="21">
        <v>-45.57</v>
      </c>
    </row>
    <row r="107" spans="1:17" ht="15.75" thickBot="1">
      <c r="A107" s="5" t="s">
        <v>21</v>
      </c>
      <c r="B107" s="27"/>
      <c r="C107" s="13">
        <v>-3.77</v>
      </c>
      <c r="D107" s="13">
        <v>-9.8000000000000007</v>
      </c>
      <c r="E107" s="13">
        <v>-19.57</v>
      </c>
      <c r="F107" s="13">
        <v>37.840000000000003</v>
      </c>
      <c r="G107" s="13">
        <v>3.92</v>
      </c>
      <c r="H107" s="13">
        <v>-39.619999999999997</v>
      </c>
      <c r="I107" s="13">
        <v>-6.25</v>
      </c>
      <c r="J107" s="13">
        <v>36.67</v>
      </c>
      <c r="K107" s="13">
        <v>9.76</v>
      </c>
      <c r="L107" s="13">
        <v>-31.11</v>
      </c>
      <c r="M107" s="13">
        <v>35.479999999999997</v>
      </c>
      <c r="N107" s="12">
        <v>-52.38</v>
      </c>
      <c r="O107" s="11">
        <v>95</v>
      </c>
      <c r="P107" s="11"/>
      <c r="Q107" s="21">
        <v>-26.42</v>
      </c>
    </row>
    <row r="108" spans="1:17" ht="15.75" thickBot="1">
      <c r="A108" s="5" t="s">
        <v>22</v>
      </c>
      <c r="B108" s="27"/>
      <c r="C108" s="13">
        <v>7.97</v>
      </c>
      <c r="D108" s="13">
        <v>-4.03</v>
      </c>
      <c r="E108" s="13">
        <v>-7.69</v>
      </c>
      <c r="F108" s="13">
        <v>6.82</v>
      </c>
      <c r="G108" s="13">
        <v>8.51</v>
      </c>
      <c r="H108" s="13">
        <v>-24.18</v>
      </c>
      <c r="I108" s="13">
        <v>-8.6199999999999992</v>
      </c>
      <c r="J108" s="13">
        <v>12.26</v>
      </c>
      <c r="K108" s="13">
        <v>5.88</v>
      </c>
      <c r="L108" s="12">
        <v>-29.37</v>
      </c>
      <c r="M108" s="11">
        <v>24.72</v>
      </c>
      <c r="N108" s="13">
        <v>-20.72</v>
      </c>
      <c r="O108" s="13">
        <v>1.1399999999999999</v>
      </c>
      <c r="P108" s="13"/>
      <c r="Q108" s="21">
        <v>-35.51</v>
      </c>
    </row>
    <row r="109" spans="1:17" ht="15.75" thickBot="1">
      <c r="A109" s="5" t="s">
        <v>23</v>
      </c>
      <c r="B109" s="27"/>
      <c r="C109" s="13">
        <v>9.01</v>
      </c>
      <c r="D109" s="13">
        <v>-13.22</v>
      </c>
      <c r="E109" s="11">
        <v>9.84</v>
      </c>
      <c r="F109" s="13">
        <v>-0.87</v>
      </c>
      <c r="G109" s="13">
        <v>-1.75</v>
      </c>
      <c r="H109" s="13">
        <v>-7.42</v>
      </c>
      <c r="I109" s="13">
        <v>5.45</v>
      </c>
      <c r="J109" s="13">
        <v>-8.51</v>
      </c>
      <c r="K109" s="13">
        <v>-13.62</v>
      </c>
      <c r="L109" s="13">
        <v>-5</v>
      </c>
      <c r="M109" s="13">
        <v>-14.57</v>
      </c>
      <c r="N109" s="13">
        <v>8.5299999999999994</v>
      </c>
      <c r="O109" s="12">
        <v>-16.16</v>
      </c>
      <c r="P109" s="12"/>
      <c r="Q109" s="21">
        <v>-42.34</v>
      </c>
    </row>
    <row r="110" spans="1:17" ht="15.75" thickBot="1">
      <c r="A110" s="5" t="s">
        <v>24</v>
      </c>
      <c r="B110" s="27"/>
      <c r="C110" s="13">
        <v>-12.31</v>
      </c>
      <c r="D110" s="13">
        <v>-14.62</v>
      </c>
      <c r="E110" s="13">
        <v>-0.68</v>
      </c>
      <c r="F110" s="13">
        <v>0.69</v>
      </c>
      <c r="G110" s="13">
        <v>4.79</v>
      </c>
      <c r="H110" s="13">
        <v>-8.5</v>
      </c>
      <c r="I110" s="12">
        <v>-19.29</v>
      </c>
      <c r="J110" s="13">
        <v>3.54</v>
      </c>
      <c r="K110" s="13">
        <v>-17.09</v>
      </c>
      <c r="L110" s="13">
        <v>-6.19</v>
      </c>
      <c r="M110" s="13">
        <v>-1.1000000000000001</v>
      </c>
      <c r="N110" s="11">
        <v>23.33</v>
      </c>
      <c r="O110" s="13">
        <v>-18.02</v>
      </c>
      <c r="P110" s="13"/>
      <c r="Q110" s="21">
        <v>-53.33</v>
      </c>
    </row>
    <row r="111" spans="1:17" ht="24.75" thickBot="1">
      <c r="A111" s="17" t="s">
        <v>25</v>
      </c>
      <c r="B111" s="23"/>
      <c r="C111" s="21">
        <v>0.06</v>
      </c>
      <c r="D111" s="21">
        <v>-3.17</v>
      </c>
      <c r="E111" s="21">
        <v>-0.9</v>
      </c>
      <c r="F111" s="21">
        <v>-1.36</v>
      </c>
      <c r="G111" s="22">
        <v>0.85</v>
      </c>
      <c r="H111" s="24">
        <v>-12.83</v>
      </c>
      <c r="I111" s="21">
        <v>-3.14</v>
      </c>
      <c r="J111" s="21">
        <v>-6.17</v>
      </c>
      <c r="K111" s="21">
        <v>-6.83</v>
      </c>
      <c r="L111" s="21">
        <v>-9.18</v>
      </c>
      <c r="M111" s="21">
        <v>-1.07</v>
      </c>
      <c r="N111" s="21">
        <v>-5.3</v>
      </c>
      <c r="O111" s="21">
        <v>-4.05</v>
      </c>
      <c r="P111" s="21"/>
      <c r="Q111" s="21">
        <v>-42.44</v>
      </c>
    </row>
    <row r="112" spans="1:17" ht="15.75" thickBot="1">
      <c r="A112" s="19" t="s">
        <v>26</v>
      </c>
      <c r="B112" s="25"/>
      <c r="C112" s="21">
        <v>-1.91</v>
      </c>
      <c r="D112" s="21">
        <v>-6.36</v>
      </c>
      <c r="E112" s="21">
        <v>-6.43</v>
      </c>
      <c r="F112" s="21">
        <v>-4.99</v>
      </c>
      <c r="G112" s="21">
        <v>-1.76</v>
      </c>
      <c r="H112" s="21">
        <v>-8.8800000000000008</v>
      </c>
      <c r="I112" s="21">
        <v>-7.5</v>
      </c>
      <c r="J112" s="21">
        <v>-8.9600000000000009</v>
      </c>
      <c r="K112" s="21">
        <v>-2.57</v>
      </c>
      <c r="L112" s="21">
        <v>-6.59</v>
      </c>
      <c r="M112" s="21">
        <v>-2.79</v>
      </c>
      <c r="N112" s="24">
        <v>-10.07</v>
      </c>
      <c r="O112" s="22">
        <v>0.44</v>
      </c>
      <c r="P112" s="22"/>
      <c r="Q112" s="25">
        <v>-50.81</v>
      </c>
    </row>
    <row r="113" spans="1:17">
      <c r="A113" s="316" t="s">
        <v>45</v>
      </c>
      <c r="B113" s="316"/>
      <c r="C113" s="316"/>
      <c r="D113" s="316"/>
      <c r="E113" s="316"/>
      <c r="F113" s="316"/>
      <c r="G113" s="316"/>
      <c r="H113" s="316"/>
      <c r="I113" s="316"/>
      <c r="J113" s="316"/>
      <c r="K113" s="316"/>
      <c r="L113" s="316"/>
      <c r="M113" s="316"/>
      <c r="N113" s="316"/>
      <c r="O113" s="316"/>
      <c r="P113" s="316"/>
      <c r="Q113" s="316"/>
    </row>
    <row r="114" spans="1:17">
      <c r="A114" s="317" t="s">
        <v>46</v>
      </c>
      <c r="B114" s="317"/>
      <c r="C114" s="317"/>
      <c r="D114" s="317"/>
      <c r="E114" s="317"/>
      <c r="F114" s="317"/>
      <c r="G114" s="317"/>
      <c r="H114" s="317"/>
      <c r="I114" s="317"/>
      <c r="J114" s="317"/>
      <c r="K114" s="317"/>
      <c r="L114" s="317"/>
      <c r="M114" s="317"/>
      <c r="N114" s="317"/>
      <c r="O114" s="317"/>
      <c r="P114" s="39"/>
      <c r="Q114" s="36"/>
    </row>
    <row r="115" spans="1:17">
      <c r="A115" s="39"/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6"/>
    </row>
    <row r="116" spans="1:17" ht="15.75">
      <c r="A116" s="1"/>
    </row>
  </sheetData>
  <mergeCells count="6">
    <mergeCell ref="A113:Q113"/>
    <mergeCell ref="A114:O114"/>
    <mergeCell ref="A1:Q1"/>
    <mergeCell ref="A31:O31"/>
    <mergeCell ref="A59:N59"/>
    <mergeCell ref="A87:N8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16"/>
  <sheetViews>
    <sheetView workbookViewId="0">
      <selection activeCell="P1" sqref="P1:P1048576"/>
    </sheetView>
  </sheetViews>
  <sheetFormatPr defaultRowHeight="15"/>
  <cols>
    <col min="1" max="1" width="19" customWidth="1"/>
  </cols>
  <sheetData>
    <row r="1" spans="1:17" ht="15.75">
      <c r="A1" s="305" t="s">
        <v>49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4"/>
    </row>
    <row r="2" spans="1:17" ht="15.75">
      <c r="A2" s="2"/>
    </row>
    <row r="3" spans="1:17" ht="16.5" thickBot="1">
      <c r="A3" s="37" t="s">
        <v>48</v>
      </c>
    </row>
    <row r="4" spans="1:17" ht="24.75" thickBot="1">
      <c r="A4" s="3" t="s">
        <v>1</v>
      </c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4">
        <v>2009</v>
      </c>
      <c r="K4" s="4">
        <v>2010</v>
      </c>
      <c r="L4" s="4">
        <v>2011</v>
      </c>
      <c r="M4" s="4">
        <v>2012</v>
      </c>
      <c r="N4" s="4">
        <v>2013</v>
      </c>
      <c r="O4" s="4">
        <v>2014</v>
      </c>
      <c r="P4" s="4"/>
      <c r="Q4" s="4" t="s">
        <v>2</v>
      </c>
    </row>
    <row r="5" spans="1:17" ht="15.75" thickBot="1">
      <c r="A5" s="5" t="s">
        <v>3</v>
      </c>
      <c r="B5" s="10">
        <v>563</v>
      </c>
      <c r="C5" s="11">
        <v>591</v>
      </c>
      <c r="D5" s="10">
        <v>569</v>
      </c>
      <c r="E5" s="10">
        <v>495</v>
      </c>
      <c r="F5" s="10">
        <v>453</v>
      </c>
      <c r="G5" s="10">
        <v>404</v>
      </c>
      <c r="H5" s="10">
        <v>392</v>
      </c>
      <c r="I5" s="10">
        <v>332</v>
      </c>
      <c r="J5" s="10">
        <v>317</v>
      </c>
      <c r="K5" s="10">
        <v>327</v>
      </c>
      <c r="L5" s="10">
        <v>320</v>
      </c>
      <c r="M5" s="10">
        <v>286</v>
      </c>
      <c r="N5" s="10">
        <v>259</v>
      </c>
      <c r="O5" s="10">
        <v>265</v>
      </c>
      <c r="P5" s="10"/>
      <c r="Q5" s="6">
        <v>5573</v>
      </c>
    </row>
    <row r="6" spans="1:17" ht="15.75" thickBot="1">
      <c r="A6" s="5" t="s">
        <v>4</v>
      </c>
      <c r="B6" s="10">
        <v>16</v>
      </c>
      <c r="C6" s="10">
        <v>21</v>
      </c>
      <c r="D6" s="10">
        <v>16</v>
      </c>
      <c r="E6" s="11">
        <v>17</v>
      </c>
      <c r="F6" s="10">
        <v>13</v>
      </c>
      <c r="G6" s="12">
        <v>6</v>
      </c>
      <c r="H6" s="10">
        <v>10</v>
      </c>
      <c r="I6" s="10">
        <v>10</v>
      </c>
      <c r="J6" s="10">
        <v>8</v>
      </c>
      <c r="K6" s="10">
        <v>11</v>
      </c>
      <c r="L6" s="10">
        <v>9</v>
      </c>
      <c r="M6" s="10">
        <v>11</v>
      </c>
      <c r="N6" s="10">
        <v>7</v>
      </c>
      <c r="O6" s="10">
        <v>13</v>
      </c>
      <c r="P6" s="10"/>
      <c r="Q6" s="10">
        <v>168</v>
      </c>
    </row>
    <row r="7" spans="1:17" ht="15.75" thickBot="1">
      <c r="A7" s="5" t="s">
        <v>5</v>
      </c>
      <c r="B7" s="7">
        <v>1073</v>
      </c>
      <c r="C7" s="6">
        <v>1041</v>
      </c>
      <c r="D7" s="10">
        <v>977</v>
      </c>
      <c r="E7" s="10">
        <v>863</v>
      </c>
      <c r="F7" s="10">
        <v>821</v>
      </c>
      <c r="G7" s="10">
        <v>877</v>
      </c>
      <c r="H7" s="10">
        <v>774</v>
      </c>
      <c r="I7" s="10">
        <v>680</v>
      </c>
      <c r="J7" s="10">
        <v>603</v>
      </c>
      <c r="K7" s="10">
        <v>565</v>
      </c>
      <c r="L7" s="10">
        <v>532</v>
      </c>
      <c r="M7" s="10">
        <v>549</v>
      </c>
      <c r="N7" s="12">
        <v>438</v>
      </c>
      <c r="O7" s="10">
        <v>448</v>
      </c>
      <c r="P7" s="10"/>
      <c r="Q7" s="6">
        <v>10241</v>
      </c>
    </row>
    <row r="8" spans="1:17" ht="15.75" thickBot="1">
      <c r="A8" s="5" t="s">
        <v>6</v>
      </c>
      <c r="B8" s="11">
        <v>148</v>
      </c>
      <c r="C8" s="10">
        <v>126</v>
      </c>
      <c r="D8" s="10">
        <v>130</v>
      </c>
      <c r="E8" s="10">
        <v>124</v>
      </c>
      <c r="F8" s="10">
        <v>117</v>
      </c>
      <c r="G8" s="10">
        <v>94</v>
      </c>
      <c r="H8" s="10">
        <v>87</v>
      </c>
      <c r="I8" s="10">
        <v>73</v>
      </c>
      <c r="J8" s="10">
        <v>60</v>
      </c>
      <c r="K8" s="10">
        <v>59</v>
      </c>
      <c r="L8" s="12">
        <v>58</v>
      </c>
      <c r="M8" s="10">
        <v>73</v>
      </c>
      <c r="N8" s="10">
        <v>59</v>
      </c>
      <c r="O8" s="10">
        <v>60</v>
      </c>
      <c r="P8" s="10"/>
      <c r="Q8" s="6">
        <v>1268</v>
      </c>
    </row>
    <row r="9" spans="1:17" ht="15.75" thickBot="1">
      <c r="A9" s="5" t="s">
        <v>7</v>
      </c>
      <c r="B9" s="11">
        <v>693</v>
      </c>
      <c r="C9" s="10">
        <v>650</v>
      </c>
      <c r="D9" s="10">
        <v>711</v>
      </c>
      <c r="E9" s="10">
        <v>554</v>
      </c>
      <c r="F9" s="10">
        <v>555</v>
      </c>
      <c r="G9" s="10">
        <v>553</v>
      </c>
      <c r="H9" s="10">
        <v>538</v>
      </c>
      <c r="I9" s="10">
        <v>458</v>
      </c>
      <c r="J9" s="10">
        <v>339</v>
      </c>
      <c r="K9" s="10">
        <v>396</v>
      </c>
      <c r="L9" s="10">
        <v>369</v>
      </c>
      <c r="M9" s="10">
        <v>376</v>
      </c>
      <c r="N9" s="12">
        <v>299</v>
      </c>
      <c r="O9" s="10">
        <v>325</v>
      </c>
      <c r="P9" s="10"/>
      <c r="Q9" s="6">
        <v>6816</v>
      </c>
    </row>
    <row r="10" spans="1:17" ht="15.75" thickBot="1">
      <c r="A10" s="5" t="s">
        <v>8</v>
      </c>
      <c r="B10" s="11">
        <v>207</v>
      </c>
      <c r="C10" s="10">
        <v>203</v>
      </c>
      <c r="D10" s="10">
        <v>186</v>
      </c>
      <c r="E10" s="10">
        <v>153</v>
      </c>
      <c r="F10" s="10">
        <v>167</v>
      </c>
      <c r="G10" s="10">
        <v>142</v>
      </c>
      <c r="H10" s="10">
        <v>124</v>
      </c>
      <c r="I10" s="10">
        <v>110</v>
      </c>
      <c r="J10" s="10">
        <v>117</v>
      </c>
      <c r="K10" s="10">
        <v>103</v>
      </c>
      <c r="L10" s="10">
        <v>84</v>
      </c>
      <c r="M10" s="10">
        <v>85</v>
      </c>
      <c r="N10" s="12">
        <v>83</v>
      </c>
      <c r="O10" s="10">
        <v>100</v>
      </c>
      <c r="P10" s="10"/>
      <c r="Q10" s="6">
        <v>1864</v>
      </c>
    </row>
    <row r="11" spans="1:17" ht="15.75" thickBot="1">
      <c r="A11" s="5" t="s">
        <v>9</v>
      </c>
      <c r="B11" s="11">
        <v>173</v>
      </c>
      <c r="C11" s="10">
        <v>153</v>
      </c>
      <c r="D11" s="10">
        <v>131</v>
      </c>
      <c r="E11" s="10">
        <v>125</v>
      </c>
      <c r="F11" s="10">
        <v>110</v>
      </c>
      <c r="G11" s="10">
        <v>118</v>
      </c>
      <c r="H11" s="10">
        <v>91</v>
      </c>
      <c r="I11" s="10">
        <v>87</v>
      </c>
      <c r="J11" s="10">
        <v>76</v>
      </c>
      <c r="K11" s="10">
        <v>84</v>
      </c>
      <c r="L11" s="10">
        <v>80</v>
      </c>
      <c r="M11" s="10">
        <v>88</v>
      </c>
      <c r="N11" s="10">
        <v>85</v>
      </c>
      <c r="O11" s="12">
        <v>58</v>
      </c>
      <c r="P11" s="12"/>
      <c r="Q11" s="6">
        <v>1459</v>
      </c>
    </row>
    <row r="12" spans="1:17" ht="15.75" thickBot="1">
      <c r="A12" s="5" t="s">
        <v>10</v>
      </c>
      <c r="B12" s="11">
        <v>813</v>
      </c>
      <c r="C12" s="10">
        <v>789</v>
      </c>
      <c r="D12" s="10">
        <v>756</v>
      </c>
      <c r="E12" s="10">
        <v>681</v>
      </c>
      <c r="F12" s="10">
        <v>635</v>
      </c>
      <c r="G12" s="10">
        <v>539</v>
      </c>
      <c r="H12" s="10">
        <v>531</v>
      </c>
      <c r="I12" s="10">
        <v>529</v>
      </c>
      <c r="J12" s="10">
        <v>422</v>
      </c>
      <c r="K12" s="10">
        <v>401</v>
      </c>
      <c r="L12" s="10">
        <v>400</v>
      </c>
      <c r="M12" s="10">
        <v>380</v>
      </c>
      <c r="N12" s="10">
        <v>344</v>
      </c>
      <c r="O12" s="12">
        <v>327</v>
      </c>
      <c r="P12" s="12"/>
      <c r="Q12" s="6">
        <v>7547</v>
      </c>
    </row>
    <row r="13" spans="1:17" ht="15.75" thickBot="1">
      <c r="A13" s="14" t="s">
        <v>11</v>
      </c>
      <c r="B13" s="28">
        <v>3686</v>
      </c>
      <c r="C13" s="15">
        <v>3574</v>
      </c>
      <c r="D13" s="15">
        <v>3476</v>
      </c>
      <c r="E13" s="15">
        <v>3012</v>
      </c>
      <c r="F13" s="15">
        <v>2871</v>
      </c>
      <c r="G13" s="15">
        <v>2733</v>
      </c>
      <c r="H13" s="15">
        <v>2547</v>
      </c>
      <c r="I13" s="15">
        <v>2279</v>
      </c>
      <c r="J13" s="15">
        <v>1942</v>
      </c>
      <c r="K13" s="15">
        <v>1946</v>
      </c>
      <c r="L13" s="15">
        <v>1852</v>
      </c>
      <c r="M13" s="15">
        <v>1848</v>
      </c>
      <c r="N13" s="18">
        <v>1574</v>
      </c>
      <c r="O13" s="15">
        <v>1596</v>
      </c>
      <c r="P13" s="15"/>
      <c r="Q13" s="15">
        <v>34936</v>
      </c>
    </row>
    <row r="14" spans="1:17" ht="15.75" thickBot="1">
      <c r="A14" s="5" t="s">
        <v>12</v>
      </c>
      <c r="B14" s="11">
        <v>501</v>
      </c>
      <c r="C14" s="10">
        <v>487</v>
      </c>
      <c r="D14" s="10">
        <v>434</v>
      </c>
      <c r="E14" s="10">
        <v>398</v>
      </c>
      <c r="F14" s="10">
        <v>362</v>
      </c>
      <c r="G14" s="10">
        <v>353</v>
      </c>
      <c r="H14" s="10">
        <v>322</v>
      </c>
      <c r="I14" s="10">
        <v>296</v>
      </c>
      <c r="J14" s="10">
        <v>279</v>
      </c>
      <c r="K14" s="10">
        <v>306</v>
      </c>
      <c r="L14" s="10">
        <v>265</v>
      </c>
      <c r="M14" s="10">
        <v>253</v>
      </c>
      <c r="N14" s="12">
        <v>224</v>
      </c>
      <c r="O14" s="10">
        <v>250</v>
      </c>
      <c r="P14" s="10"/>
      <c r="Q14" s="6">
        <v>4730</v>
      </c>
    </row>
    <row r="15" spans="1:17" ht="15.75" thickBot="1">
      <c r="A15" s="5" t="s">
        <v>13</v>
      </c>
      <c r="B15" s="11">
        <v>117</v>
      </c>
      <c r="C15" s="10">
        <v>112</v>
      </c>
      <c r="D15" s="10">
        <v>127</v>
      </c>
      <c r="E15" s="10">
        <v>104</v>
      </c>
      <c r="F15" s="10">
        <v>96</v>
      </c>
      <c r="G15" s="10">
        <v>100</v>
      </c>
      <c r="H15" s="10">
        <v>92</v>
      </c>
      <c r="I15" s="10">
        <v>82</v>
      </c>
      <c r="J15" s="10">
        <v>75</v>
      </c>
      <c r="K15" s="10">
        <v>79</v>
      </c>
      <c r="L15" s="10">
        <v>61</v>
      </c>
      <c r="M15" s="10">
        <v>50</v>
      </c>
      <c r="N15" s="10">
        <v>61</v>
      </c>
      <c r="O15" s="12">
        <v>47</v>
      </c>
      <c r="P15" s="12"/>
      <c r="Q15" s="6">
        <v>1203</v>
      </c>
    </row>
    <row r="16" spans="1:17" ht="15.75" thickBot="1">
      <c r="A16" s="5" t="s">
        <v>14</v>
      </c>
      <c r="B16" s="11">
        <v>228</v>
      </c>
      <c r="C16" s="10">
        <v>209</v>
      </c>
      <c r="D16" s="10">
        <v>193</v>
      </c>
      <c r="E16" s="10">
        <v>185</v>
      </c>
      <c r="F16" s="10">
        <v>150</v>
      </c>
      <c r="G16" s="10">
        <v>171</v>
      </c>
      <c r="H16" s="10">
        <v>147</v>
      </c>
      <c r="I16" s="10">
        <v>132</v>
      </c>
      <c r="J16" s="10">
        <v>117</v>
      </c>
      <c r="K16" s="10">
        <v>109</v>
      </c>
      <c r="L16" s="10">
        <v>129</v>
      </c>
      <c r="M16" s="10">
        <v>99</v>
      </c>
      <c r="N16" s="12">
        <v>86</v>
      </c>
      <c r="O16" s="10">
        <v>100</v>
      </c>
      <c r="P16" s="10"/>
      <c r="Q16" s="6">
        <v>2055</v>
      </c>
    </row>
    <row r="17" spans="1:17" ht="15.75" thickBot="1">
      <c r="A17" s="5" t="s">
        <v>15</v>
      </c>
      <c r="B17" s="10">
        <v>731</v>
      </c>
      <c r="C17" s="11">
        <v>770</v>
      </c>
      <c r="D17" s="10">
        <v>582</v>
      </c>
      <c r="E17" s="10">
        <v>651</v>
      </c>
      <c r="F17" s="10">
        <v>594</v>
      </c>
      <c r="G17" s="10">
        <v>575</v>
      </c>
      <c r="H17" s="10">
        <v>527</v>
      </c>
      <c r="I17" s="10">
        <v>493</v>
      </c>
      <c r="J17" s="10">
        <v>494</v>
      </c>
      <c r="K17" s="10">
        <v>450</v>
      </c>
      <c r="L17" s="10">
        <v>425</v>
      </c>
      <c r="M17" s="10">
        <v>385</v>
      </c>
      <c r="N17" s="12">
        <v>366</v>
      </c>
      <c r="O17" s="10">
        <v>371</v>
      </c>
      <c r="P17" s="10"/>
      <c r="Q17" s="6">
        <v>7414</v>
      </c>
    </row>
    <row r="18" spans="1:17" ht="15.75" thickBot="1">
      <c r="A18" s="14" t="s">
        <v>16</v>
      </c>
      <c r="B18" s="15">
        <v>1577</v>
      </c>
      <c r="C18" s="28">
        <v>1578</v>
      </c>
      <c r="D18" s="15">
        <v>1336</v>
      </c>
      <c r="E18" s="15">
        <v>1338</v>
      </c>
      <c r="F18" s="15">
        <v>1202</v>
      </c>
      <c r="G18" s="15">
        <v>1199</v>
      </c>
      <c r="H18" s="15">
        <v>1088</v>
      </c>
      <c r="I18" s="15">
        <v>1003</v>
      </c>
      <c r="J18" s="23">
        <v>965</v>
      </c>
      <c r="K18" s="23">
        <v>944</v>
      </c>
      <c r="L18" s="23">
        <v>880</v>
      </c>
      <c r="M18" s="23">
        <v>787</v>
      </c>
      <c r="N18" s="24">
        <v>737</v>
      </c>
      <c r="O18" s="23">
        <v>768</v>
      </c>
      <c r="P18" s="23"/>
      <c r="Q18" s="15">
        <v>15402</v>
      </c>
    </row>
    <row r="19" spans="1:17" ht="15.75" thickBot="1">
      <c r="A19" s="5" t="s">
        <v>17</v>
      </c>
      <c r="B19" s="10">
        <v>168</v>
      </c>
      <c r="C19" s="11">
        <v>185</v>
      </c>
      <c r="D19" s="10">
        <v>154</v>
      </c>
      <c r="E19" s="10">
        <v>141</v>
      </c>
      <c r="F19" s="10">
        <v>134</v>
      </c>
      <c r="G19" s="10">
        <v>165</v>
      </c>
      <c r="H19" s="10">
        <v>119</v>
      </c>
      <c r="I19" s="10">
        <v>96</v>
      </c>
      <c r="J19" s="10">
        <v>93</v>
      </c>
      <c r="K19" s="10">
        <v>79</v>
      </c>
      <c r="L19" s="10">
        <v>83</v>
      </c>
      <c r="M19" s="10">
        <v>92</v>
      </c>
      <c r="N19" s="12">
        <v>70</v>
      </c>
      <c r="O19" s="10">
        <v>77</v>
      </c>
      <c r="P19" s="10"/>
      <c r="Q19" s="6">
        <v>1656</v>
      </c>
    </row>
    <row r="20" spans="1:17" ht="15.75" thickBot="1">
      <c r="A20" s="5" t="s">
        <v>18</v>
      </c>
      <c r="B20" s="11">
        <v>37</v>
      </c>
      <c r="C20" s="10">
        <v>30</v>
      </c>
      <c r="D20" s="10">
        <v>42</v>
      </c>
      <c r="E20" s="10">
        <v>24</v>
      </c>
      <c r="F20" s="10">
        <v>29</v>
      </c>
      <c r="G20" s="10">
        <v>32</v>
      </c>
      <c r="H20" s="10">
        <v>20</v>
      </c>
      <c r="I20" s="10">
        <v>27</v>
      </c>
      <c r="J20" s="10">
        <v>21</v>
      </c>
      <c r="K20" s="10">
        <v>28</v>
      </c>
      <c r="L20" s="10">
        <v>19</v>
      </c>
      <c r="M20" s="10">
        <v>19</v>
      </c>
      <c r="N20" s="12">
        <v>26</v>
      </c>
      <c r="O20" s="10">
        <v>27</v>
      </c>
      <c r="P20" s="10"/>
      <c r="Q20" s="10">
        <v>381</v>
      </c>
    </row>
    <row r="21" spans="1:17" ht="15.75" thickBot="1">
      <c r="A21" s="5" t="s">
        <v>19</v>
      </c>
      <c r="B21" s="11">
        <v>357</v>
      </c>
      <c r="C21" s="10">
        <v>341</v>
      </c>
      <c r="D21" s="10">
        <v>388</v>
      </c>
      <c r="E21" s="10">
        <v>408</v>
      </c>
      <c r="F21" s="10">
        <v>368</v>
      </c>
      <c r="G21" s="10">
        <v>324</v>
      </c>
      <c r="H21" s="10">
        <v>320</v>
      </c>
      <c r="I21" s="10">
        <v>329</v>
      </c>
      <c r="J21" s="10">
        <v>288</v>
      </c>
      <c r="K21" s="10">
        <v>254</v>
      </c>
      <c r="L21" s="10">
        <v>243</v>
      </c>
      <c r="M21" s="10">
        <v>242</v>
      </c>
      <c r="N21" s="10">
        <v>273</v>
      </c>
      <c r="O21" s="12">
        <v>233</v>
      </c>
      <c r="P21" s="12"/>
      <c r="Q21" s="6">
        <v>4368</v>
      </c>
    </row>
    <row r="22" spans="1:17" ht="15.75" thickBot="1">
      <c r="A22" s="5" t="s">
        <v>20</v>
      </c>
      <c r="B22" s="11">
        <v>462</v>
      </c>
      <c r="C22" s="10">
        <v>448</v>
      </c>
      <c r="D22" s="10">
        <v>444</v>
      </c>
      <c r="E22" s="10">
        <v>455</v>
      </c>
      <c r="F22" s="10">
        <v>428</v>
      </c>
      <c r="G22" s="10">
        <v>409</v>
      </c>
      <c r="H22" s="10">
        <v>366</v>
      </c>
      <c r="I22" s="10">
        <v>353</v>
      </c>
      <c r="J22" s="10">
        <v>301</v>
      </c>
      <c r="K22" s="10">
        <v>292</v>
      </c>
      <c r="L22" s="10">
        <v>271</v>
      </c>
      <c r="M22" s="10">
        <v>267</v>
      </c>
      <c r="N22" s="12">
        <v>224</v>
      </c>
      <c r="O22" s="10">
        <v>231</v>
      </c>
      <c r="P22" s="10"/>
      <c r="Q22" s="6">
        <v>4951</v>
      </c>
    </row>
    <row r="23" spans="1:17" ht="15.75" thickBot="1">
      <c r="A23" s="5" t="s">
        <v>21</v>
      </c>
      <c r="B23" s="10">
        <v>59</v>
      </c>
      <c r="C23" s="11">
        <v>69</v>
      </c>
      <c r="D23" s="10">
        <v>49</v>
      </c>
      <c r="E23" s="10">
        <v>40</v>
      </c>
      <c r="F23" s="10">
        <v>57</v>
      </c>
      <c r="G23" s="10">
        <v>59</v>
      </c>
      <c r="H23" s="10">
        <v>37</v>
      </c>
      <c r="I23" s="10">
        <v>35</v>
      </c>
      <c r="J23" s="10">
        <v>46</v>
      </c>
      <c r="K23" s="10">
        <v>48</v>
      </c>
      <c r="L23" s="10">
        <v>37</v>
      </c>
      <c r="M23" s="10">
        <v>51</v>
      </c>
      <c r="N23" s="12">
        <v>22</v>
      </c>
      <c r="O23" s="10">
        <v>41</v>
      </c>
      <c r="P23" s="10"/>
      <c r="Q23" s="10">
        <v>650</v>
      </c>
    </row>
    <row r="24" spans="1:17" ht="15.75" thickBot="1">
      <c r="A24" s="5" t="s">
        <v>22</v>
      </c>
      <c r="B24" s="11">
        <v>173</v>
      </c>
      <c r="C24" s="10">
        <v>168</v>
      </c>
      <c r="D24" s="10">
        <v>151</v>
      </c>
      <c r="E24" s="10">
        <v>159</v>
      </c>
      <c r="F24" s="10">
        <v>163</v>
      </c>
      <c r="G24" s="10">
        <v>185</v>
      </c>
      <c r="H24" s="10">
        <v>128</v>
      </c>
      <c r="I24" s="10">
        <v>120</v>
      </c>
      <c r="J24" s="10">
        <v>135</v>
      </c>
      <c r="K24" s="10">
        <v>138</v>
      </c>
      <c r="L24" s="10">
        <v>104</v>
      </c>
      <c r="M24" s="10">
        <v>123</v>
      </c>
      <c r="N24" s="12">
        <v>98</v>
      </c>
      <c r="O24" s="10">
        <v>101</v>
      </c>
      <c r="P24" s="10"/>
      <c r="Q24" s="6">
        <v>1946</v>
      </c>
    </row>
    <row r="25" spans="1:17" ht="15.75" thickBot="1">
      <c r="A25" s="5" t="s">
        <v>23</v>
      </c>
      <c r="B25" s="10">
        <v>365</v>
      </c>
      <c r="C25" s="10">
        <v>391</v>
      </c>
      <c r="D25" s="10">
        <v>350</v>
      </c>
      <c r="E25" s="10">
        <v>379</v>
      </c>
      <c r="F25" s="11">
        <v>400</v>
      </c>
      <c r="G25" s="10">
        <v>383</v>
      </c>
      <c r="H25" s="10">
        <v>356</v>
      </c>
      <c r="I25" s="10">
        <v>364</v>
      </c>
      <c r="J25" s="10">
        <v>325</v>
      </c>
      <c r="K25" s="10">
        <v>279</v>
      </c>
      <c r="L25" s="10">
        <v>271</v>
      </c>
      <c r="M25" s="10">
        <v>229</v>
      </c>
      <c r="N25" s="10">
        <v>254</v>
      </c>
      <c r="O25" s="12">
        <v>209</v>
      </c>
      <c r="P25" s="12"/>
      <c r="Q25" s="6">
        <v>4555</v>
      </c>
    </row>
    <row r="26" spans="1:17" ht="15.75" thickBot="1">
      <c r="A26" s="5" t="s">
        <v>24</v>
      </c>
      <c r="B26" s="11">
        <v>212</v>
      </c>
      <c r="C26" s="10">
        <v>196</v>
      </c>
      <c r="D26" s="10">
        <v>173</v>
      </c>
      <c r="E26" s="10">
        <v>166</v>
      </c>
      <c r="F26" s="10">
        <v>166</v>
      </c>
      <c r="G26" s="10">
        <v>180</v>
      </c>
      <c r="H26" s="10">
        <v>150</v>
      </c>
      <c r="I26" s="10">
        <v>125</v>
      </c>
      <c r="J26" s="10">
        <v>121</v>
      </c>
      <c r="K26" s="10">
        <v>106</v>
      </c>
      <c r="L26" s="10">
        <v>100</v>
      </c>
      <c r="M26" s="10">
        <v>95</v>
      </c>
      <c r="N26" s="10">
        <v>123</v>
      </c>
      <c r="O26" s="12">
        <v>98</v>
      </c>
      <c r="P26" s="12"/>
      <c r="Q26" s="6">
        <v>2011</v>
      </c>
    </row>
    <row r="27" spans="1:17" ht="24.75" thickBot="1">
      <c r="A27" s="17" t="s">
        <v>25</v>
      </c>
      <c r="B27" s="28">
        <v>1833</v>
      </c>
      <c r="C27" s="15">
        <v>1828</v>
      </c>
      <c r="D27" s="15">
        <v>1751</v>
      </c>
      <c r="E27" s="15">
        <v>1772</v>
      </c>
      <c r="F27" s="15">
        <v>1745</v>
      </c>
      <c r="G27" s="15">
        <v>1737</v>
      </c>
      <c r="H27" s="15">
        <v>1496</v>
      </c>
      <c r="I27" s="15">
        <v>1449</v>
      </c>
      <c r="J27" s="15">
        <v>1330</v>
      </c>
      <c r="K27" s="15">
        <v>1224</v>
      </c>
      <c r="L27" s="15">
        <v>1128</v>
      </c>
      <c r="M27" s="15">
        <v>1118</v>
      </c>
      <c r="N27" s="15">
        <v>1090</v>
      </c>
      <c r="O27" s="18">
        <v>1017</v>
      </c>
      <c r="P27" s="18"/>
      <c r="Q27" s="15">
        <v>20518</v>
      </c>
    </row>
    <row r="28" spans="1:17" ht="15.75" thickBot="1">
      <c r="A28" s="19" t="s">
        <v>26</v>
      </c>
      <c r="B28" s="28">
        <v>7096</v>
      </c>
      <c r="C28" s="15">
        <v>6980</v>
      </c>
      <c r="D28" s="15">
        <v>6563</v>
      </c>
      <c r="E28" s="15">
        <v>6122</v>
      </c>
      <c r="F28" s="15">
        <v>5818</v>
      </c>
      <c r="G28" s="15">
        <v>5669</v>
      </c>
      <c r="H28" s="15">
        <v>5131</v>
      </c>
      <c r="I28" s="15">
        <v>4731</v>
      </c>
      <c r="J28" s="15">
        <v>4237</v>
      </c>
      <c r="K28" s="15">
        <v>4114</v>
      </c>
      <c r="L28" s="15">
        <v>3860</v>
      </c>
      <c r="M28" s="15">
        <v>3753</v>
      </c>
      <c r="N28" s="15">
        <v>3401</v>
      </c>
      <c r="O28" s="18">
        <v>3381</v>
      </c>
      <c r="P28" s="18"/>
      <c r="Q28" s="20">
        <v>70856</v>
      </c>
    </row>
    <row r="29" spans="1:17">
      <c r="A29" s="40"/>
      <c r="B29" s="41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3"/>
      <c r="P29" s="43"/>
      <c r="Q29" s="44"/>
    </row>
    <row r="30" spans="1:17" ht="15.75">
      <c r="A30" s="2"/>
    </row>
    <row r="31" spans="1:17" ht="16.5" thickBot="1">
      <c r="A31" s="297" t="s">
        <v>27</v>
      </c>
      <c r="B31" s="297"/>
      <c r="C31" s="297"/>
      <c r="D31" s="297"/>
      <c r="E31" s="297"/>
      <c r="F31" s="297"/>
      <c r="G31" s="297"/>
      <c r="H31" s="297"/>
      <c r="I31" s="297"/>
      <c r="J31" s="297"/>
      <c r="K31" s="297"/>
      <c r="L31" s="297"/>
      <c r="M31" s="297"/>
      <c r="N31" s="297"/>
      <c r="O31" s="297"/>
      <c r="P31" s="45"/>
    </row>
    <row r="32" spans="1:17" ht="15.75" thickBot="1">
      <c r="A32" s="3" t="s">
        <v>1</v>
      </c>
      <c r="B32" s="4">
        <v>2001</v>
      </c>
      <c r="C32" s="4">
        <v>2002</v>
      </c>
      <c r="D32" s="4">
        <v>2003</v>
      </c>
      <c r="E32" s="4">
        <v>2004</v>
      </c>
      <c r="F32" s="4">
        <v>2005</v>
      </c>
      <c r="G32" s="4">
        <v>2006</v>
      </c>
      <c r="H32" s="4">
        <v>2007</v>
      </c>
      <c r="I32" s="4">
        <v>2008</v>
      </c>
      <c r="J32" s="4">
        <v>2009</v>
      </c>
      <c r="K32" s="4">
        <v>2010</v>
      </c>
      <c r="L32" s="4">
        <v>2011</v>
      </c>
      <c r="M32" s="4">
        <v>2012</v>
      </c>
      <c r="N32" s="4">
        <v>2013</v>
      </c>
      <c r="O32" s="4">
        <v>2014</v>
      </c>
      <c r="P32" s="4"/>
      <c r="Q32" s="4" t="s">
        <v>26</v>
      </c>
    </row>
    <row r="33" spans="1:17" ht="15.75" thickBot="1">
      <c r="A33" s="5" t="s">
        <v>3</v>
      </c>
      <c r="B33" s="13">
        <v>10.1</v>
      </c>
      <c r="C33" s="11">
        <v>10.6</v>
      </c>
      <c r="D33" s="13">
        <v>10.210000000000001</v>
      </c>
      <c r="E33" s="13">
        <v>8.8800000000000008</v>
      </c>
      <c r="F33" s="13">
        <v>8.1300000000000008</v>
      </c>
      <c r="G33" s="13">
        <v>7.25</v>
      </c>
      <c r="H33" s="13">
        <v>7.03</v>
      </c>
      <c r="I33" s="13">
        <v>5.96</v>
      </c>
      <c r="J33" s="13">
        <v>5.69</v>
      </c>
      <c r="K33" s="13">
        <v>5.87</v>
      </c>
      <c r="L33" s="13">
        <v>5.74</v>
      </c>
      <c r="M33" s="13">
        <v>5.13</v>
      </c>
      <c r="N33" s="12">
        <v>4.6500000000000004</v>
      </c>
      <c r="O33" s="13">
        <v>4.76</v>
      </c>
      <c r="P33" s="13"/>
      <c r="Q33" s="21">
        <v>100</v>
      </c>
    </row>
    <row r="34" spans="1:17" ht="15.75" thickBot="1">
      <c r="A34" s="5" t="s">
        <v>4</v>
      </c>
      <c r="B34" s="13">
        <v>9.52</v>
      </c>
      <c r="C34" s="11">
        <v>12.5</v>
      </c>
      <c r="D34" s="13">
        <v>9.52</v>
      </c>
      <c r="E34" s="13">
        <v>10.119999999999999</v>
      </c>
      <c r="F34" s="13">
        <v>7.74</v>
      </c>
      <c r="G34" s="12">
        <v>3.57</v>
      </c>
      <c r="H34" s="13">
        <v>5.95</v>
      </c>
      <c r="I34" s="13">
        <v>5.95</v>
      </c>
      <c r="J34" s="13">
        <v>4.76</v>
      </c>
      <c r="K34" s="13">
        <v>6.55</v>
      </c>
      <c r="L34" s="13">
        <v>5.36</v>
      </c>
      <c r="M34" s="13">
        <v>6.55</v>
      </c>
      <c r="N34" s="13">
        <v>4.17</v>
      </c>
      <c r="O34" s="13">
        <v>7.74</v>
      </c>
      <c r="P34" s="13"/>
      <c r="Q34" s="21">
        <v>100</v>
      </c>
    </row>
    <row r="35" spans="1:17" ht="15.75" thickBot="1">
      <c r="A35" s="5" t="s">
        <v>5</v>
      </c>
      <c r="B35" s="11">
        <v>10.48</v>
      </c>
      <c r="C35" s="13">
        <v>10.17</v>
      </c>
      <c r="D35" s="13">
        <v>9.5399999999999991</v>
      </c>
      <c r="E35" s="13">
        <v>8.43</v>
      </c>
      <c r="F35" s="13">
        <v>8.02</v>
      </c>
      <c r="G35" s="13">
        <v>8.56</v>
      </c>
      <c r="H35" s="13">
        <v>7.56</v>
      </c>
      <c r="I35" s="13">
        <v>6.64</v>
      </c>
      <c r="J35" s="13">
        <v>5.89</v>
      </c>
      <c r="K35" s="13">
        <v>5.52</v>
      </c>
      <c r="L35" s="13">
        <v>5.19</v>
      </c>
      <c r="M35" s="13">
        <v>5.36</v>
      </c>
      <c r="N35" s="12">
        <v>4.28</v>
      </c>
      <c r="O35" s="13">
        <v>4.37</v>
      </c>
      <c r="P35" s="13"/>
      <c r="Q35" s="21">
        <v>100</v>
      </c>
    </row>
    <row r="36" spans="1:17" ht="15.75" thickBot="1">
      <c r="A36" s="5" t="s">
        <v>6</v>
      </c>
      <c r="B36" s="11">
        <v>11.67</v>
      </c>
      <c r="C36" s="13">
        <v>9.94</v>
      </c>
      <c r="D36" s="13">
        <v>10.25</v>
      </c>
      <c r="E36" s="13">
        <v>9.7799999999999994</v>
      </c>
      <c r="F36" s="13">
        <v>9.23</v>
      </c>
      <c r="G36" s="13">
        <v>7.41</v>
      </c>
      <c r="H36" s="13">
        <v>6.86</v>
      </c>
      <c r="I36" s="13">
        <v>5.76</v>
      </c>
      <c r="J36" s="13">
        <v>4.7300000000000004</v>
      </c>
      <c r="K36" s="13">
        <v>4.6500000000000004</v>
      </c>
      <c r="L36" s="12">
        <v>4.57</v>
      </c>
      <c r="M36" s="13">
        <v>5.76</v>
      </c>
      <c r="N36" s="13">
        <v>4.6500000000000004</v>
      </c>
      <c r="O36" s="13">
        <v>4.7300000000000004</v>
      </c>
      <c r="P36" s="13"/>
      <c r="Q36" s="21">
        <v>100</v>
      </c>
    </row>
    <row r="37" spans="1:17" ht="15.75" thickBot="1">
      <c r="A37" s="5" t="s">
        <v>7</v>
      </c>
      <c r="B37" s="13">
        <v>10.17</v>
      </c>
      <c r="C37" s="13">
        <v>9.5399999999999991</v>
      </c>
      <c r="D37" s="11">
        <v>10.43</v>
      </c>
      <c r="E37" s="13">
        <v>8.1300000000000008</v>
      </c>
      <c r="F37" s="13">
        <v>8.14</v>
      </c>
      <c r="G37" s="13">
        <v>8.11</v>
      </c>
      <c r="H37" s="13">
        <v>7.89</v>
      </c>
      <c r="I37" s="13">
        <v>6.72</v>
      </c>
      <c r="J37" s="13">
        <v>4.97</v>
      </c>
      <c r="K37" s="13">
        <v>5.81</v>
      </c>
      <c r="L37" s="13">
        <v>5.41</v>
      </c>
      <c r="M37" s="13">
        <v>5.52</v>
      </c>
      <c r="N37" s="12">
        <v>4.3899999999999997</v>
      </c>
      <c r="O37" s="13">
        <v>4.7699999999999996</v>
      </c>
      <c r="P37" s="13"/>
      <c r="Q37" s="21">
        <v>100</v>
      </c>
    </row>
    <row r="38" spans="1:17" ht="15.75" thickBot="1">
      <c r="A38" s="5" t="s">
        <v>8</v>
      </c>
      <c r="B38" s="11">
        <v>11.11</v>
      </c>
      <c r="C38" s="13">
        <v>10.89</v>
      </c>
      <c r="D38" s="13">
        <v>9.98</v>
      </c>
      <c r="E38" s="13">
        <v>8.2100000000000009</v>
      </c>
      <c r="F38" s="13">
        <v>8.9600000000000009</v>
      </c>
      <c r="G38" s="13">
        <v>7.62</v>
      </c>
      <c r="H38" s="13">
        <v>6.65</v>
      </c>
      <c r="I38" s="13">
        <v>5.9</v>
      </c>
      <c r="J38" s="13">
        <v>6.28</v>
      </c>
      <c r="K38" s="13">
        <v>5.53</v>
      </c>
      <c r="L38" s="13">
        <v>4.51</v>
      </c>
      <c r="M38" s="13">
        <v>4.5599999999999996</v>
      </c>
      <c r="N38" s="12">
        <v>4.45</v>
      </c>
      <c r="O38" s="13">
        <v>5.36</v>
      </c>
      <c r="P38" s="13"/>
      <c r="Q38" s="21">
        <v>100</v>
      </c>
    </row>
    <row r="39" spans="1:17" ht="15.75" thickBot="1">
      <c r="A39" s="5" t="s">
        <v>9</v>
      </c>
      <c r="B39" s="11">
        <v>11.86</v>
      </c>
      <c r="C39" s="13">
        <v>10.49</v>
      </c>
      <c r="D39" s="13">
        <v>8.98</v>
      </c>
      <c r="E39" s="13">
        <v>8.57</v>
      </c>
      <c r="F39" s="13">
        <v>7.54</v>
      </c>
      <c r="G39" s="13">
        <v>8.09</v>
      </c>
      <c r="H39" s="13">
        <v>6.24</v>
      </c>
      <c r="I39" s="13">
        <v>5.96</v>
      </c>
      <c r="J39" s="13">
        <v>5.21</v>
      </c>
      <c r="K39" s="13">
        <v>5.76</v>
      </c>
      <c r="L39" s="13">
        <v>5.48</v>
      </c>
      <c r="M39" s="13">
        <v>6.03</v>
      </c>
      <c r="N39" s="13">
        <v>5.83</v>
      </c>
      <c r="O39" s="12">
        <v>3.98</v>
      </c>
      <c r="P39" s="12"/>
      <c r="Q39" s="21">
        <v>100</v>
      </c>
    </row>
    <row r="40" spans="1:17" ht="15.75" thickBot="1">
      <c r="A40" s="5" t="s">
        <v>10</v>
      </c>
      <c r="B40" s="11">
        <v>10.77</v>
      </c>
      <c r="C40" s="13">
        <v>10.45</v>
      </c>
      <c r="D40" s="13">
        <v>10.02</v>
      </c>
      <c r="E40" s="13">
        <v>9.02</v>
      </c>
      <c r="F40" s="13">
        <v>8.41</v>
      </c>
      <c r="G40" s="13">
        <v>7.14</v>
      </c>
      <c r="H40" s="13">
        <v>7.04</v>
      </c>
      <c r="I40" s="13">
        <v>7.01</v>
      </c>
      <c r="J40" s="13">
        <v>5.59</v>
      </c>
      <c r="K40" s="13">
        <v>5.31</v>
      </c>
      <c r="L40" s="13">
        <v>5.3</v>
      </c>
      <c r="M40" s="13">
        <v>5.04</v>
      </c>
      <c r="N40" s="13">
        <v>4.5599999999999996</v>
      </c>
      <c r="O40" s="12">
        <v>4.33</v>
      </c>
      <c r="P40" s="12"/>
      <c r="Q40" s="21">
        <v>100</v>
      </c>
    </row>
    <row r="41" spans="1:17" ht="15.75" thickBot="1">
      <c r="A41" s="14" t="s">
        <v>11</v>
      </c>
      <c r="B41" s="22">
        <v>10.55</v>
      </c>
      <c r="C41" s="21">
        <v>10.23</v>
      </c>
      <c r="D41" s="21">
        <v>9.9499999999999993</v>
      </c>
      <c r="E41" s="21">
        <v>8.6199999999999992</v>
      </c>
      <c r="F41" s="21">
        <v>8.2200000000000006</v>
      </c>
      <c r="G41" s="21">
        <v>7.82</v>
      </c>
      <c r="H41" s="21">
        <v>7.29</v>
      </c>
      <c r="I41" s="21">
        <v>6.52</v>
      </c>
      <c r="J41" s="21">
        <v>5.56</v>
      </c>
      <c r="K41" s="21">
        <v>5.57</v>
      </c>
      <c r="L41" s="21">
        <v>5.3</v>
      </c>
      <c r="M41" s="21">
        <v>5.29</v>
      </c>
      <c r="N41" s="24">
        <v>4.51</v>
      </c>
      <c r="O41" s="21">
        <v>4.57</v>
      </c>
      <c r="P41" s="21"/>
      <c r="Q41" s="21">
        <v>100</v>
      </c>
    </row>
    <row r="42" spans="1:17" ht="15.75" thickBot="1">
      <c r="A42" s="5" t="s">
        <v>12</v>
      </c>
      <c r="B42" s="11">
        <v>10.59</v>
      </c>
      <c r="C42" s="13">
        <v>10.3</v>
      </c>
      <c r="D42" s="13">
        <v>9.18</v>
      </c>
      <c r="E42" s="13">
        <v>8.41</v>
      </c>
      <c r="F42" s="13">
        <v>7.65</v>
      </c>
      <c r="G42" s="13">
        <v>7.46</v>
      </c>
      <c r="H42" s="13">
        <v>6.81</v>
      </c>
      <c r="I42" s="13">
        <v>6.26</v>
      </c>
      <c r="J42" s="13">
        <v>5.9</v>
      </c>
      <c r="K42" s="13">
        <v>6.47</v>
      </c>
      <c r="L42" s="13">
        <v>5.6</v>
      </c>
      <c r="M42" s="13">
        <v>5.35</v>
      </c>
      <c r="N42" s="12">
        <v>4.74</v>
      </c>
      <c r="O42" s="13">
        <v>5.29</v>
      </c>
      <c r="P42" s="13"/>
      <c r="Q42" s="21">
        <v>100</v>
      </c>
    </row>
    <row r="43" spans="1:17" ht="15.75" thickBot="1">
      <c r="A43" s="5" t="s">
        <v>13</v>
      </c>
      <c r="B43" s="13">
        <v>9.73</v>
      </c>
      <c r="C43" s="13">
        <v>9.31</v>
      </c>
      <c r="D43" s="11">
        <v>10.56</v>
      </c>
      <c r="E43" s="13">
        <v>8.65</v>
      </c>
      <c r="F43" s="13">
        <v>7.98</v>
      </c>
      <c r="G43" s="13">
        <v>8.31</v>
      </c>
      <c r="H43" s="13">
        <v>7.65</v>
      </c>
      <c r="I43" s="13">
        <v>6.82</v>
      </c>
      <c r="J43" s="13">
        <v>6.23</v>
      </c>
      <c r="K43" s="13">
        <v>6.57</v>
      </c>
      <c r="L43" s="13">
        <v>5.07</v>
      </c>
      <c r="M43" s="13">
        <v>4.16</v>
      </c>
      <c r="N43" s="13">
        <v>5.07</v>
      </c>
      <c r="O43" s="12">
        <v>3.91</v>
      </c>
      <c r="P43" s="12"/>
      <c r="Q43" s="21">
        <v>100</v>
      </c>
    </row>
    <row r="44" spans="1:17" ht="15.75" thickBot="1">
      <c r="A44" s="5" t="s">
        <v>14</v>
      </c>
      <c r="B44" s="11">
        <v>11.09</v>
      </c>
      <c r="C44" s="13">
        <v>10.17</v>
      </c>
      <c r="D44" s="13">
        <v>9.39</v>
      </c>
      <c r="E44" s="13">
        <v>9</v>
      </c>
      <c r="F44" s="13">
        <v>7.3</v>
      </c>
      <c r="G44" s="13">
        <v>8.32</v>
      </c>
      <c r="H44" s="13">
        <v>7.15</v>
      </c>
      <c r="I44" s="13">
        <v>6.42</v>
      </c>
      <c r="J44" s="13">
        <v>5.69</v>
      </c>
      <c r="K44" s="13">
        <v>5.3</v>
      </c>
      <c r="L44" s="13">
        <v>6.28</v>
      </c>
      <c r="M44" s="13">
        <v>4.82</v>
      </c>
      <c r="N44" s="12">
        <v>4.18</v>
      </c>
      <c r="O44" s="13">
        <v>4.87</v>
      </c>
      <c r="P44" s="13"/>
      <c r="Q44" s="21">
        <v>100</v>
      </c>
    </row>
    <row r="45" spans="1:17" ht="15.75" thickBot="1">
      <c r="A45" s="5" t="s">
        <v>15</v>
      </c>
      <c r="B45" s="13">
        <v>9.86</v>
      </c>
      <c r="C45" s="11">
        <v>10.39</v>
      </c>
      <c r="D45" s="13">
        <v>7.85</v>
      </c>
      <c r="E45" s="13">
        <v>8.7799999999999994</v>
      </c>
      <c r="F45" s="13">
        <v>8.01</v>
      </c>
      <c r="G45" s="13">
        <v>7.76</v>
      </c>
      <c r="H45" s="13">
        <v>7.11</v>
      </c>
      <c r="I45" s="13">
        <v>6.65</v>
      </c>
      <c r="J45" s="13">
        <v>6.66</v>
      </c>
      <c r="K45" s="13">
        <v>6.07</v>
      </c>
      <c r="L45" s="13">
        <v>5.73</v>
      </c>
      <c r="M45" s="13">
        <v>5.19</v>
      </c>
      <c r="N45" s="12">
        <v>4.9400000000000004</v>
      </c>
      <c r="O45" s="13">
        <v>5</v>
      </c>
      <c r="P45" s="13"/>
      <c r="Q45" s="21">
        <v>100</v>
      </c>
    </row>
    <row r="46" spans="1:17" ht="15.75" thickBot="1">
      <c r="A46" s="14" t="s">
        <v>16</v>
      </c>
      <c r="B46" s="21">
        <v>10.24</v>
      </c>
      <c r="C46" s="22">
        <v>10.25</v>
      </c>
      <c r="D46" s="21">
        <v>8.67</v>
      </c>
      <c r="E46" s="21">
        <v>8.69</v>
      </c>
      <c r="F46" s="21">
        <v>7.8</v>
      </c>
      <c r="G46" s="21">
        <v>7.78</v>
      </c>
      <c r="H46" s="21">
        <v>7.06</v>
      </c>
      <c r="I46" s="21">
        <v>6.51</v>
      </c>
      <c r="J46" s="21">
        <v>6.27</v>
      </c>
      <c r="K46" s="21">
        <v>6.13</v>
      </c>
      <c r="L46" s="21">
        <v>5.71</v>
      </c>
      <c r="M46" s="21">
        <v>5.1100000000000003</v>
      </c>
      <c r="N46" s="24">
        <v>4.79</v>
      </c>
      <c r="O46" s="21">
        <v>4.99</v>
      </c>
      <c r="P46" s="21"/>
      <c r="Q46" s="21">
        <v>100</v>
      </c>
    </row>
    <row r="47" spans="1:17" ht="15.75" thickBot="1">
      <c r="A47" s="5" t="s">
        <v>17</v>
      </c>
      <c r="B47" s="13">
        <v>10.14</v>
      </c>
      <c r="C47" s="11">
        <v>11.17</v>
      </c>
      <c r="D47" s="13">
        <v>9.3000000000000007</v>
      </c>
      <c r="E47" s="13">
        <v>8.51</v>
      </c>
      <c r="F47" s="13">
        <v>8.09</v>
      </c>
      <c r="G47" s="13">
        <v>9.9600000000000009</v>
      </c>
      <c r="H47" s="13">
        <v>7.19</v>
      </c>
      <c r="I47" s="13">
        <v>5.8</v>
      </c>
      <c r="J47" s="13">
        <v>5.62</v>
      </c>
      <c r="K47" s="13">
        <v>4.7699999999999996</v>
      </c>
      <c r="L47" s="13">
        <v>5.01</v>
      </c>
      <c r="M47" s="13">
        <v>5.56</v>
      </c>
      <c r="N47" s="12">
        <v>4.2300000000000004</v>
      </c>
      <c r="O47" s="13">
        <v>4.6500000000000004</v>
      </c>
      <c r="P47" s="13"/>
      <c r="Q47" s="21">
        <v>100</v>
      </c>
    </row>
    <row r="48" spans="1:17" ht="15.75" thickBot="1">
      <c r="A48" s="5" t="s">
        <v>18</v>
      </c>
      <c r="B48" s="13">
        <v>9.7100000000000009</v>
      </c>
      <c r="C48" s="13">
        <v>7.87</v>
      </c>
      <c r="D48" s="11">
        <v>11.02</v>
      </c>
      <c r="E48" s="13">
        <v>6.3</v>
      </c>
      <c r="F48" s="13">
        <v>7.61</v>
      </c>
      <c r="G48" s="13">
        <v>8.4</v>
      </c>
      <c r="H48" s="13">
        <v>5.25</v>
      </c>
      <c r="I48" s="13">
        <v>7.09</v>
      </c>
      <c r="J48" s="13">
        <v>5.51</v>
      </c>
      <c r="K48" s="13">
        <v>7.35</v>
      </c>
      <c r="L48" s="12">
        <v>4.99</v>
      </c>
      <c r="M48" s="13">
        <v>4.99</v>
      </c>
      <c r="N48" s="13">
        <v>6.82</v>
      </c>
      <c r="O48" s="13">
        <v>7.09</v>
      </c>
      <c r="P48" s="13"/>
      <c r="Q48" s="21">
        <v>100</v>
      </c>
    </row>
    <row r="49" spans="1:17" ht="15.75" thickBot="1">
      <c r="A49" s="5" t="s">
        <v>19</v>
      </c>
      <c r="B49" s="13">
        <v>8.17</v>
      </c>
      <c r="C49" s="13">
        <v>7.81</v>
      </c>
      <c r="D49" s="13">
        <v>8.8800000000000008</v>
      </c>
      <c r="E49" s="11">
        <v>9.34</v>
      </c>
      <c r="F49" s="13">
        <v>8.42</v>
      </c>
      <c r="G49" s="13">
        <v>7.42</v>
      </c>
      <c r="H49" s="13">
        <v>7.33</v>
      </c>
      <c r="I49" s="13">
        <v>7.53</v>
      </c>
      <c r="J49" s="13">
        <v>6.59</v>
      </c>
      <c r="K49" s="13">
        <v>5.82</v>
      </c>
      <c r="L49" s="13">
        <v>5.56</v>
      </c>
      <c r="M49" s="13">
        <v>5.54</v>
      </c>
      <c r="N49" s="13">
        <v>6.25</v>
      </c>
      <c r="O49" s="12">
        <v>5.33</v>
      </c>
      <c r="P49" s="12"/>
      <c r="Q49" s="21">
        <v>100</v>
      </c>
    </row>
    <row r="50" spans="1:17" ht="15.75" thickBot="1">
      <c r="A50" s="5" t="s">
        <v>20</v>
      </c>
      <c r="B50" s="11">
        <v>9.33</v>
      </c>
      <c r="C50" s="13">
        <v>9.0500000000000007</v>
      </c>
      <c r="D50" s="13">
        <v>8.9700000000000006</v>
      </c>
      <c r="E50" s="13">
        <v>9.19</v>
      </c>
      <c r="F50" s="13">
        <v>8.64</v>
      </c>
      <c r="G50" s="13">
        <v>8.26</v>
      </c>
      <c r="H50" s="13">
        <v>7.39</v>
      </c>
      <c r="I50" s="13">
        <v>7.13</v>
      </c>
      <c r="J50" s="13">
        <v>6.08</v>
      </c>
      <c r="K50" s="13">
        <v>5.9</v>
      </c>
      <c r="L50" s="13">
        <v>5.47</v>
      </c>
      <c r="M50" s="13">
        <v>5.39</v>
      </c>
      <c r="N50" s="12">
        <v>4.5199999999999996</v>
      </c>
      <c r="O50" s="13">
        <v>4.67</v>
      </c>
      <c r="P50" s="13"/>
      <c r="Q50" s="21">
        <v>100</v>
      </c>
    </row>
    <row r="51" spans="1:17" ht="15.75" thickBot="1">
      <c r="A51" s="5" t="s">
        <v>21</v>
      </c>
      <c r="B51" s="13">
        <v>9.08</v>
      </c>
      <c r="C51" s="11">
        <v>10.62</v>
      </c>
      <c r="D51" s="13">
        <v>7.54</v>
      </c>
      <c r="E51" s="13">
        <v>6.15</v>
      </c>
      <c r="F51" s="13">
        <v>8.77</v>
      </c>
      <c r="G51" s="13">
        <v>9.08</v>
      </c>
      <c r="H51" s="13">
        <v>5.69</v>
      </c>
      <c r="I51" s="13">
        <v>5.38</v>
      </c>
      <c r="J51" s="13">
        <v>7.08</v>
      </c>
      <c r="K51" s="13">
        <v>7.38</v>
      </c>
      <c r="L51" s="13">
        <v>5.69</v>
      </c>
      <c r="M51" s="13">
        <v>7.85</v>
      </c>
      <c r="N51" s="12">
        <v>3.38</v>
      </c>
      <c r="O51" s="13">
        <v>6.31</v>
      </c>
      <c r="P51" s="13"/>
      <c r="Q51" s="21">
        <v>100</v>
      </c>
    </row>
    <row r="52" spans="1:17" ht="15.75" thickBot="1">
      <c r="A52" s="5" t="s">
        <v>22</v>
      </c>
      <c r="B52" s="13">
        <v>8.89</v>
      </c>
      <c r="C52" s="13">
        <v>8.6300000000000008</v>
      </c>
      <c r="D52" s="13">
        <v>7.76</v>
      </c>
      <c r="E52" s="13">
        <v>8.17</v>
      </c>
      <c r="F52" s="13">
        <v>8.3800000000000008</v>
      </c>
      <c r="G52" s="11">
        <v>9.51</v>
      </c>
      <c r="H52" s="13">
        <v>6.58</v>
      </c>
      <c r="I52" s="13">
        <v>6.17</v>
      </c>
      <c r="J52" s="13">
        <v>6.94</v>
      </c>
      <c r="K52" s="13">
        <v>7.09</v>
      </c>
      <c r="L52" s="13">
        <v>5.34</v>
      </c>
      <c r="M52" s="13">
        <v>6.32</v>
      </c>
      <c r="N52" s="12">
        <v>5.04</v>
      </c>
      <c r="O52" s="13">
        <v>5.19</v>
      </c>
      <c r="P52" s="13"/>
      <c r="Q52" s="21">
        <v>100</v>
      </c>
    </row>
    <row r="53" spans="1:17" ht="15.75" thickBot="1">
      <c r="A53" s="5" t="s">
        <v>23</v>
      </c>
      <c r="B53" s="13">
        <v>8.01</v>
      </c>
      <c r="C53" s="13">
        <v>8.58</v>
      </c>
      <c r="D53" s="13">
        <v>7.68</v>
      </c>
      <c r="E53" s="13">
        <v>8.32</v>
      </c>
      <c r="F53" s="11">
        <v>8.7799999999999994</v>
      </c>
      <c r="G53" s="13">
        <v>8.41</v>
      </c>
      <c r="H53" s="13">
        <v>7.82</v>
      </c>
      <c r="I53" s="13">
        <v>7.99</v>
      </c>
      <c r="J53" s="13">
        <v>7.14</v>
      </c>
      <c r="K53" s="13">
        <v>6.13</v>
      </c>
      <c r="L53" s="13">
        <v>5.95</v>
      </c>
      <c r="M53" s="13">
        <v>5.03</v>
      </c>
      <c r="N53" s="13">
        <v>5.58</v>
      </c>
      <c r="O53" s="12">
        <v>4.59</v>
      </c>
      <c r="P53" s="12"/>
      <c r="Q53" s="21">
        <v>100</v>
      </c>
    </row>
    <row r="54" spans="1:17" ht="15.75" thickBot="1">
      <c r="A54" s="5" t="s">
        <v>24</v>
      </c>
      <c r="B54" s="11">
        <v>10.54</v>
      </c>
      <c r="C54" s="13">
        <v>9.75</v>
      </c>
      <c r="D54" s="13">
        <v>8.6</v>
      </c>
      <c r="E54" s="13">
        <v>8.25</v>
      </c>
      <c r="F54" s="13">
        <v>8.25</v>
      </c>
      <c r="G54" s="13">
        <v>8.9499999999999993</v>
      </c>
      <c r="H54" s="13">
        <v>7.46</v>
      </c>
      <c r="I54" s="13">
        <v>6.22</v>
      </c>
      <c r="J54" s="13">
        <v>6.02</v>
      </c>
      <c r="K54" s="13">
        <v>5.27</v>
      </c>
      <c r="L54" s="13">
        <v>4.97</v>
      </c>
      <c r="M54" s="12">
        <v>4.72</v>
      </c>
      <c r="N54" s="13">
        <v>6.12</v>
      </c>
      <c r="O54" s="13">
        <v>4.87</v>
      </c>
      <c r="P54" s="13"/>
      <c r="Q54" s="21">
        <v>100</v>
      </c>
    </row>
    <row r="55" spans="1:17" ht="24.75" thickBot="1">
      <c r="A55" s="17" t="s">
        <v>25</v>
      </c>
      <c r="B55" s="22">
        <v>8.93</v>
      </c>
      <c r="C55" s="21">
        <v>8.91</v>
      </c>
      <c r="D55" s="21">
        <v>8.5299999999999994</v>
      </c>
      <c r="E55" s="21">
        <v>8.64</v>
      </c>
      <c r="F55" s="21">
        <v>8.5</v>
      </c>
      <c r="G55" s="21">
        <v>8.4700000000000006</v>
      </c>
      <c r="H55" s="21">
        <v>7.29</v>
      </c>
      <c r="I55" s="21">
        <v>7.06</v>
      </c>
      <c r="J55" s="21">
        <v>6.48</v>
      </c>
      <c r="K55" s="21">
        <v>5.97</v>
      </c>
      <c r="L55" s="21">
        <v>5.5</v>
      </c>
      <c r="M55" s="21">
        <v>5.45</v>
      </c>
      <c r="N55" s="21">
        <v>5.31</v>
      </c>
      <c r="O55" s="24">
        <v>4.96</v>
      </c>
      <c r="P55" s="24"/>
      <c r="Q55" s="21">
        <v>100</v>
      </c>
    </row>
    <row r="56" spans="1:17" ht="15.75" thickBot="1">
      <c r="A56" s="19" t="s">
        <v>26</v>
      </c>
      <c r="B56" s="22">
        <v>10.01</v>
      </c>
      <c r="C56" s="21">
        <v>9.85</v>
      </c>
      <c r="D56" s="21">
        <v>9.26</v>
      </c>
      <c r="E56" s="21">
        <v>8.64</v>
      </c>
      <c r="F56" s="21">
        <v>8.2100000000000009</v>
      </c>
      <c r="G56" s="21">
        <v>8</v>
      </c>
      <c r="H56" s="21">
        <v>7.24</v>
      </c>
      <c r="I56" s="21">
        <v>6.68</v>
      </c>
      <c r="J56" s="21">
        <v>5.98</v>
      </c>
      <c r="K56" s="21">
        <v>5.81</v>
      </c>
      <c r="L56" s="21">
        <v>5.45</v>
      </c>
      <c r="M56" s="21">
        <v>5.3</v>
      </c>
      <c r="N56" s="21">
        <v>4.8</v>
      </c>
      <c r="O56" s="24">
        <v>4.7699999999999996</v>
      </c>
      <c r="P56" s="24"/>
      <c r="Q56" s="25">
        <v>100</v>
      </c>
    </row>
    <row r="58" spans="1:17" ht="15.75">
      <c r="A58" s="2"/>
    </row>
    <row r="59" spans="1:17" ht="16.5" thickBot="1">
      <c r="A59" s="297" t="s">
        <v>28</v>
      </c>
      <c r="B59" s="297"/>
      <c r="C59" s="297"/>
      <c r="D59" s="297"/>
      <c r="E59" s="297"/>
      <c r="F59" s="297"/>
      <c r="G59" s="297"/>
      <c r="H59" s="297"/>
      <c r="I59" s="297"/>
      <c r="J59" s="297"/>
      <c r="K59" s="297"/>
      <c r="L59" s="297"/>
      <c r="M59" s="297"/>
      <c r="N59" s="297"/>
      <c r="O59" s="297"/>
      <c r="P59" s="297"/>
      <c r="Q59" s="297"/>
    </row>
    <row r="60" spans="1:17" ht="15.75" thickBot="1">
      <c r="A60" s="3" t="s">
        <v>1</v>
      </c>
      <c r="B60" s="4">
        <v>2001</v>
      </c>
      <c r="C60" s="4">
        <v>2002</v>
      </c>
      <c r="D60" s="4">
        <v>2003</v>
      </c>
      <c r="E60" s="4">
        <v>2004</v>
      </c>
      <c r="F60" s="4">
        <v>2005</v>
      </c>
      <c r="G60" s="4">
        <v>2006</v>
      </c>
      <c r="H60" s="4">
        <v>2007</v>
      </c>
      <c r="I60" s="4">
        <v>2008</v>
      </c>
      <c r="J60" s="4">
        <v>2009</v>
      </c>
      <c r="K60" s="4">
        <v>2010</v>
      </c>
      <c r="L60" s="4">
        <v>2011</v>
      </c>
      <c r="M60" s="4">
        <v>2012</v>
      </c>
      <c r="N60" s="4">
        <v>2013</v>
      </c>
      <c r="O60" s="4">
        <v>2014</v>
      </c>
      <c r="P60" s="4"/>
      <c r="Q60" s="4" t="s">
        <v>29</v>
      </c>
    </row>
    <row r="61" spans="1:17" ht="15.75" thickBot="1">
      <c r="A61" s="5" t="s">
        <v>3</v>
      </c>
      <c r="B61" s="13">
        <v>7.93</v>
      </c>
      <c r="C61" s="13">
        <v>8.4700000000000006</v>
      </c>
      <c r="D61" s="11">
        <v>8.67</v>
      </c>
      <c r="E61" s="13">
        <v>8.09</v>
      </c>
      <c r="F61" s="13">
        <v>7.79</v>
      </c>
      <c r="G61" s="13">
        <v>7.13</v>
      </c>
      <c r="H61" s="13">
        <v>7.64</v>
      </c>
      <c r="I61" s="12">
        <v>7.02</v>
      </c>
      <c r="J61" s="13">
        <v>7.48</v>
      </c>
      <c r="K61" s="13">
        <v>7.95</v>
      </c>
      <c r="L61" s="13">
        <v>8.2899999999999991</v>
      </c>
      <c r="M61" s="13">
        <v>7.62</v>
      </c>
      <c r="N61" s="13">
        <v>7.62</v>
      </c>
      <c r="O61" s="13">
        <v>7.84</v>
      </c>
      <c r="P61" s="13"/>
      <c r="Q61" s="21">
        <v>7.87</v>
      </c>
    </row>
    <row r="62" spans="1:17" ht="15.75" thickBot="1">
      <c r="A62" s="5" t="s">
        <v>4</v>
      </c>
      <c r="B62" s="13">
        <v>0.23</v>
      </c>
      <c r="C62" s="13">
        <v>0.3</v>
      </c>
      <c r="D62" s="13">
        <v>0.24</v>
      </c>
      <c r="E62" s="13">
        <v>0.28000000000000003</v>
      </c>
      <c r="F62" s="13">
        <v>0.22</v>
      </c>
      <c r="G62" s="12">
        <v>0.11</v>
      </c>
      <c r="H62" s="13">
        <v>0.19</v>
      </c>
      <c r="I62" s="13">
        <v>0.21</v>
      </c>
      <c r="J62" s="13">
        <v>0.19</v>
      </c>
      <c r="K62" s="13">
        <v>0.27</v>
      </c>
      <c r="L62" s="13">
        <v>0.23</v>
      </c>
      <c r="M62" s="13">
        <v>0.28999999999999998</v>
      </c>
      <c r="N62" s="13">
        <v>0.21</v>
      </c>
      <c r="O62" s="11">
        <v>0.38</v>
      </c>
      <c r="P62" s="11"/>
      <c r="Q62" s="21">
        <v>0.24</v>
      </c>
    </row>
    <row r="63" spans="1:17" ht="15.75" thickBot="1">
      <c r="A63" s="5" t="s">
        <v>5</v>
      </c>
      <c r="B63" s="13">
        <v>15.12</v>
      </c>
      <c r="C63" s="13">
        <v>14.91</v>
      </c>
      <c r="D63" s="13">
        <v>14.89</v>
      </c>
      <c r="E63" s="13">
        <v>14.1</v>
      </c>
      <c r="F63" s="13">
        <v>14.11</v>
      </c>
      <c r="G63" s="11">
        <v>15.47</v>
      </c>
      <c r="H63" s="13">
        <v>15.08</v>
      </c>
      <c r="I63" s="13">
        <v>14.37</v>
      </c>
      <c r="J63" s="13">
        <v>14.23</v>
      </c>
      <c r="K63" s="13">
        <v>13.73</v>
      </c>
      <c r="L63" s="13">
        <v>13.78</v>
      </c>
      <c r="M63" s="13">
        <v>14.63</v>
      </c>
      <c r="N63" s="12">
        <v>12.88</v>
      </c>
      <c r="O63" s="13">
        <v>13.25</v>
      </c>
      <c r="P63" s="13"/>
      <c r="Q63" s="21">
        <v>14.45</v>
      </c>
    </row>
    <row r="64" spans="1:17" ht="15.75" thickBot="1">
      <c r="A64" s="5" t="s">
        <v>6</v>
      </c>
      <c r="B64" s="11">
        <v>2.09</v>
      </c>
      <c r="C64" s="13">
        <v>1.81</v>
      </c>
      <c r="D64" s="13">
        <v>1.98</v>
      </c>
      <c r="E64" s="13">
        <v>2.0299999999999998</v>
      </c>
      <c r="F64" s="13">
        <v>2.0099999999999998</v>
      </c>
      <c r="G64" s="13">
        <v>1.66</v>
      </c>
      <c r="H64" s="13">
        <v>1.7</v>
      </c>
      <c r="I64" s="13">
        <v>1.54</v>
      </c>
      <c r="J64" s="12">
        <v>1.42</v>
      </c>
      <c r="K64" s="13">
        <v>1.43</v>
      </c>
      <c r="L64" s="13">
        <v>1.5</v>
      </c>
      <c r="M64" s="13">
        <v>1.95</v>
      </c>
      <c r="N64" s="13">
        <v>1.73</v>
      </c>
      <c r="O64" s="13">
        <v>1.77</v>
      </c>
      <c r="P64" s="13"/>
      <c r="Q64" s="21">
        <v>1.79</v>
      </c>
    </row>
    <row r="65" spans="1:17" ht="15.75" thickBot="1">
      <c r="A65" s="5" t="s">
        <v>7</v>
      </c>
      <c r="B65" s="13">
        <v>9.77</v>
      </c>
      <c r="C65" s="13">
        <v>9.31</v>
      </c>
      <c r="D65" s="11">
        <v>10.83</v>
      </c>
      <c r="E65" s="13">
        <v>9.0500000000000007</v>
      </c>
      <c r="F65" s="13">
        <v>9.5399999999999991</v>
      </c>
      <c r="G65" s="13">
        <v>9.75</v>
      </c>
      <c r="H65" s="13">
        <v>10.49</v>
      </c>
      <c r="I65" s="13">
        <v>9.68</v>
      </c>
      <c r="J65" s="12">
        <v>8</v>
      </c>
      <c r="K65" s="13">
        <v>9.6300000000000008</v>
      </c>
      <c r="L65" s="13">
        <v>9.56</v>
      </c>
      <c r="M65" s="13">
        <v>10.02</v>
      </c>
      <c r="N65" s="13">
        <v>8.7899999999999991</v>
      </c>
      <c r="O65" s="13">
        <v>9.61</v>
      </c>
      <c r="P65" s="13"/>
      <c r="Q65" s="21">
        <v>9.6199999999999992</v>
      </c>
    </row>
    <row r="66" spans="1:17" ht="15.75" thickBot="1">
      <c r="A66" s="5" t="s">
        <v>8</v>
      </c>
      <c r="B66" s="13">
        <v>2.92</v>
      </c>
      <c r="C66" s="13">
        <v>2.91</v>
      </c>
      <c r="D66" s="13">
        <v>2.83</v>
      </c>
      <c r="E66" s="13">
        <v>2.5</v>
      </c>
      <c r="F66" s="13">
        <v>2.87</v>
      </c>
      <c r="G66" s="13">
        <v>2.5</v>
      </c>
      <c r="H66" s="13">
        <v>2.42</v>
      </c>
      <c r="I66" s="13">
        <v>2.33</v>
      </c>
      <c r="J66" s="13">
        <v>2.76</v>
      </c>
      <c r="K66" s="13">
        <v>2.5</v>
      </c>
      <c r="L66" s="12">
        <v>2.1800000000000002</v>
      </c>
      <c r="M66" s="13">
        <v>2.2599999999999998</v>
      </c>
      <c r="N66" s="13">
        <v>2.44</v>
      </c>
      <c r="O66" s="11">
        <v>2.96</v>
      </c>
      <c r="P66" s="11"/>
      <c r="Q66" s="21">
        <v>2.63</v>
      </c>
    </row>
    <row r="67" spans="1:17" ht="15.75" thickBot="1">
      <c r="A67" s="5" t="s">
        <v>9</v>
      </c>
      <c r="B67" s="13">
        <v>2.44</v>
      </c>
      <c r="C67" s="13">
        <v>2.19</v>
      </c>
      <c r="D67" s="13">
        <v>2</v>
      </c>
      <c r="E67" s="13">
        <v>2.04</v>
      </c>
      <c r="F67" s="13">
        <v>1.89</v>
      </c>
      <c r="G67" s="13">
        <v>2.08</v>
      </c>
      <c r="H67" s="13">
        <v>1.77</v>
      </c>
      <c r="I67" s="13">
        <v>1.84</v>
      </c>
      <c r="J67" s="13">
        <v>1.79</v>
      </c>
      <c r="K67" s="13">
        <v>2.04</v>
      </c>
      <c r="L67" s="13">
        <v>2.0699999999999998</v>
      </c>
      <c r="M67" s="13">
        <v>2.34</v>
      </c>
      <c r="N67" s="11">
        <v>2.5</v>
      </c>
      <c r="O67" s="12">
        <v>1.72</v>
      </c>
      <c r="P67" s="12"/>
      <c r="Q67" s="21">
        <v>2.06</v>
      </c>
    </row>
    <row r="68" spans="1:17" ht="15.75" thickBot="1">
      <c r="A68" s="5" t="s">
        <v>10</v>
      </c>
      <c r="B68" s="13">
        <v>11.46</v>
      </c>
      <c r="C68" s="13">
        <v>11.3</v>
      </c>
      <c r="D68" s="11">
        <v>11.52</v>
      </c>
      <c r="E68" s="13">
        <v>11.12</v>
      </c>
      <c r="F68" s="13">
        <v>10.91</v>
      </c>
      <c r="G68" s="12">
        <v>9.51</v>
      </c>
      <c r="H68" s="13">
        <v>10.35</v>
      </c>
      <c r="I68" s="13">
        <v>11.18</v>
      </c>
      <c r="J68" s="13">
        <v>9.9600000000000009</v>
      </c>
      <c r="K68" s="13">
        <v>9.75</v>
      </c>
      <c r="L68" s="13">
        <v>10.36</v>
      </c>
      <c r="M68" s="13">
        <v>10.130000000000001</v>
      </c>
      <c r="N68" s="13">
        <v>10.11</v>
      </c>
      <c r="O68" s="13">
        <v>9.67</v>
      </c>
      <c r="P68" s="13"/>
      <c r="Q68" s="21">
        <v>10.65</v>
      </c>
    </row>
    <row r="69" spans="1:17" ht="15.75" thickBot="1">
      <c r="A69" s="14" t="s">
        <v>11</v>
      </c>
      <c r="B69" s="21">
        <v>51.94</v>
      </c>
      <c r="C69" s="21">
        <v>51.2</v>
      </c>
      <c r="D69" s="22">
        <v>52.96</v>
      </c>
      <c r="E69" s="21">
        <v>49.2</v>
      </c>
      <c r="F69" s="21">
        <v>49.35</v>
      </c>
      <c r="G69" s="21">
        <v>48.21</v>
      </c>
      <c r="H69" s="21">
        <v>49.64</v>
      </c>
      <c r="I69" s="21">
        <v>48.17</v>
      </c>
      <c r="J69" s="24">
        <v>45.83</v>
      </c>
      <c r="K69" s="21">
        <v>47.3</v>
      </c>
      <c r="L69" s="21">
        <v>47.98</v>
      </c>
      <c r="M69" s="21">
        <v>49.24</v>
      </c>
      <c r="N69" s="21">
        <v>46.28</v>
      </c>
      <c r="O69" s="21">
        <v>47.2</v>
      </c>
      <c r="P69" s="21"/>
      <c r="Q69" s="21">
        <v>49.31</v>
      </c>
    </row>
    <row r="70" spans="1:17" ht="15.75" thickBot="1">
      <c r="A70" s="5" t="s">
        <v>12</v>
      </c>
      <c r="B70" s="13">
        <v>7.06</v>
      </c>
      <c r="C70" s="13">
        <v>6.98</v>
      </c>
      <c r="D70" s="13">
        <v>6.61</v>
      </c>
      <c r="E70" s="13">
        <v>6.5</v>
      </c>
      <c r="F70" s="12">
        <v>6.22</v>
      </c>
      <c r="G70" s="13">
        <v>6.23</v>
      </c>
      <c r="H70" s="13">
        <v>6.28</v>
      </c>
      <c r="I70" s="13">
        <v>6.26</v>
      </c>
      <c r="J70" s="13">
        <v>6.58</v>
      </c>
      <c r="K70" s="11">
        <v>7.44</v>
      </c>
      <c r="L70" s="13">
        <v>6.87</v>
      </c>
      <c r="M70" s="13">
        <v>6.74</v>
      </c>
      <c r="N70" s="13">
        <v>6.59</v>
      </c>
      <c r="O70" s="13">
        <v>7.39</v>
      </c>
      <c r="P70" s="13"/>
      <c r="Q70" s="21">
        <v>6.68</v>
      </c>
    </row>
    <row r="71" spans="1:17" ht="15.75" thickBot="1">
      <c r="A71" s="5" t="s">
        <v>13</v>
      </c>
      <c r="B71" s="13">
        <v>1.65</v>
      </c>
      <c r="C71" s="13">
        <v>1.6</v>
      </c>
      <c r="D71" s="11">
        <v>1.94</v>
      </c>
      <c r="E71" s="13">
        <v>1.7</v>
      </c>
      <c r="F71" s="13">
        <v>1.65</v>
      </c>
      <c r="G71" s="13">
        <v>1.76</v>
      </c>
      <c r="H71" s="13">
        <v>1.79</v>
      </c>
      <c r="I71" s="13">
        <v>1.73</v>
      </c>
      <c r="J71" s="13">
        <v>1.77</v>
      </c>
      <c r="K71" s="13">
        <v>1.92</v>
      </c>
      <c r="L71" s="13">
        <v>1.58</v>
      </c>
      <c r="M71" s="12">
        <v>1.33</v>
      </c>
      <c r="N71" s="13">
        <v>1.79</v>
      </c>
      <c r="O71" s="13">
        <v>1.39</v>
      </c>
      <c r="P71" s="13"/>
      <c r="Q71" s="21">
        <v>1.7</v>
      </c>
    </row>
    <row r="72" spans="1:17" ht="15.75" thickBot="1">
      <c r="A72" s="5" t="s">
        <v>14</v>
      </c>
      <c r="B72" s="13">
        <v>3.21</v>
      </c>
      <c r="C72" s="13">
        <v>2.99</v>
      </c>
      <c r="D72" s="13">
        <v>2.94</v>
      </c>
      <c r="E72" s="13">
        <v>3.02</v>
      </c>
      <c r="F72" s="13">
        <v>2.58</v>
      </c>
      <c r="G72" s="13">
        <v>3.02</v>
      </c>
      <c r="H72" s="13">
        <v>2.86</v>
      </c>
      <c r="I72" s="13">
        <v>2.79</v>
      </c>
      <c r="J72" s="13">
        <v>2.76</v>
      </c>
      <c r="K72" s="13">
        <v>2.65</v>
      </c>
      <c r="L72" s="11">
        <v>3.34</v>
      </c>
      <c r="M72" s="13">
        <v>2.64</v>
      </c>
      <c r="N72" s="12">
        <v>2.5299999999999998</v>
      </c>
      <c r="O72" s="13">
        <v>2.96</v>
      </c>
      <c r="P72" s="13"/>
      <c r="Q72" s="21">
        <v>2.9</v>
      </c>
    </row>
    <row r="73" spans="1:17" ht="15.75" thickBot="1">
      <c r="A73" s="5" t="s">
        <v>15</v>
      </c>
      <c r="B73" s="13">
        <v>10.3</v>
      </c>
      <c r="C73" s="13">
        <v>11.03</v>
      </c>
      <c r="D73" s="12">
        <v>8.8699999999999992</v>
      </c>
      <c r="E73" s="13">
        <v>10.63</v>
      </c>
      <c r="F73" s="13">
        <v>10.210000000000001</v>
      </c>
      <c r="G73" s="13">
        <v>10.14</v>
      </c>
      <c r="H73" s="13">
        <v>10.27</v>
      </c>
      <c r="I73" s="13">
        <v>10.42</v>
      </c>
      <c r="J73" s="11">
        <v>11.66</v>
      </c>
      <c r="K73" s="13">
        <v>10.94</v>
      </c>
      <c r="L73" s="13">
        <v>11.01</v>
      </c>
      <c r="M73" s="13">
        <v>10.26</v>
      </c>
      <c r="N73" s="13">
        <v>10.76</v>
      </c>
      <c r="O73" s="13">
        <v>10.97</v>
      </c>
      <c r="P73" s="13"/>
      <c r="Q73" s="21">
        <v>10.46</v>
      </c>
    </row>
    <row r="74" spans="1:17" ht="15.75" thickBot="1">
      <c r="A74" s="14" t="s">
        <v>16</v>
      </c>
      <c r="B74" s="21">
        <v>22.22</v>
      </c>
      <c r="C74" s="21">
        <v>22.61</v>
      </c>
      <c r="D74" s="24">
        <v>20.36</v>
      </c>
      <c r="E74" s="21">
        <v>21.86</v>
      </c>
      <c r="F74" s="21">
        <v>20.66</v>
      </c>
      <c r="G74" s="21">
        <v>21.15</v>
      </c>
      <c r="H74" s="21">
        <v>21.2</v>
      </c>
      <c r="I74" s="21">
        <v>21.2</v>
      </c>
      <c r="J74" s="21">
        <v>22.78</v>
      </c>
      <c r="K74" s="22">
        <v>22.95</v>
      </c>
      <c r="L74" s="21">
        <v>22.8</v>
      </c>
      <c r="M74" s="21">
        <v>20.97</v>
      </c>
      <c r="N74" s="21">
        <v>21.67</v>
      </c>
      <c r="O74" s="21">
        <v>22.72</v>
      </c>
      <c r="P74" s="21"/>
      <c r="Q74" s="21">
        <v>21.74</v>
      </c>
    </row>
    <row r="75" spans="1:17" ht="15.75" thickBot="1">
      <c r="A75" s="5" t="s">
        <v>17</v>
      </c>
      <c r="B75" s="13">
        <v>2.37</v>
      </c>
      <c r="C75" s="13">
        <v>2.65</v>
      </c>
      <c r="D75" s="13">
        <v>2.35</v>
      </c>
      <c r="E75" s="13">
        <v>2.2999999999999998</v>
      </c>
      <c r="F75" s="13">
        <v>2.2999999999999998</v>
      </c>
      <c r="G75" s="11">
        <v>2.91</v>
      </c>
      <c r="H75" s="13">
        <v>2.3199999999999998</v>
      </c>
      <c r="I75" s="13">
        <v>2.0299999999999998</v>
      </c>
      <c r="J75" s="13">
        <v>2.19</v>
      </c>
      <c r="K75" s="12">
        <v>1.92</v>
      </c>
      <c r="L75" s="13">
        <v>2.15</v>
      </c>
      <c r="M75" s="13">
        <v>2.4500000000000002</v>
      </c>
      <c r="N75" s="13">
        <v>2.06</v>
      </c>
      <c r="O75" s="13">
        <v>2.2799999999999998</v>
      </c>
      <c r="P75" s="13"/>
      <c r="Q75" s="21">
        <v>2.34</v>
      </c>
    </row>
    <row r="76" spans="1:17" ht="15.75" thickBot="1">
      <c r="A76" s="5" t="s">
        <v>18</v>
      </c>
      <c r="B76" s="13">
        <v>0.52</v>
      </c>
      <c r="C76" s="13">
        <v>0.43</v>
      </c>
      <c r="D76" s="13">
        <v>0.64</v>
      </c>
      <c r="E76" s="12">
        <v>0.39</v>
      </c>
      <c r="F76" s="13">
        <v>0.5</v>
      </c>
      <c r="G76" s="13">
        <v>0.56000000000000005</v>
      </c>
      <c r="H76" s="13">
        <v>0.39</v>
      </c>
      <c r="I76" s="13">
        <v>0.56999999999999995</v>
      </c>
      <c r="J76" s="13">
        <v>0.5</v>
      </c>
      <c r="K76" s="13">
        <v>0.68</v>
      </c>
      <c r="L76" s="13">
        <v>0.49</v>
      </c>
      <c r="M76" s="13">
        <v>0.51</v>
      </c>
      <c r="N76" s="13">
        <v>0.76</v>
      </c>
      <c r="O76" s="11">
        <v>0.8</v>
      </c>
      <c r="P76" s="11"/>
      <c r="Q76" s="21">
        <v>0.54</v>
      </c>
    </row>
    <row r="77" spans="1:17" ht="15.75" thickBot="1">
      <c r="A77" s="5" t="s">
        <v>19</v>
      </c>
      <c r="B77" s="13">
        <v>5.03</v>
      </c>
      <c r="C77" s="12">
        <v>4.8899999999999997</v>
      </c>
      <c r="D77" s="13">
        <v>5.91</v>
      </c>
      <c r="E77" s="13">
        <v>6.66</v>
      </c>
      <c r="F77" s="13">
        <v>6.33</v>
      </c>
      <c r="G77" s="13">
        <v>5.72</v>
      </c>
      <c r="H77" s="13">
        <v>6.24</v>
      </c>
      <c r="I77" s="13">
        <v>6.95</v>
      </c>
      <c r="J77" s="13">
        <v>6.8</v>
      </c>
      <c r="K77" s="13">
        <v>6.17</v>
      </c>
      <c r="L77" s="13">
        <v>6.3</v>
      </c>
      <c r="M77" s="13">
        <v>6.45</v>
      </c>
      <c r="N77" s="11">
        <v>8.0299999999999994</v>
      </c>
      <c r="O77" s="13">
        <v>6.89</v>
      </c>
      <c r="P77" s="13"/>
      <c r="Q77" s="21">
        <v>6.16</v>
      </c>
    </row>
    <row r="78" spans="1:17" ht="15.75" thickBot="1">
      <c r="A78" s="5" t="s">
        <v>20</v>
      </c>
      <c r="B78" s="13">
        <v>6.51</v>
      </c>
      <c r="C78" s="12">
        <v>6.42</v>
      </c>
      <c r="D78" s="13">
        <v>6.77</v>
      </c>
      <c r="E78" s="13">
        <v>7.43</v>
      </c>
      <c r="F78" s="13">
        <v>7.36</v>
      </c>
      <c r="G78" s="13">
        <v>7.21</v>
      </c>
      <c r="H78" s="13">
        <v>7.13</v>
      </c>
      <c r="I78" s="11">
        <v>7.46</v>
      </c>
      <c r="J78" s="13">
        <v>7.1</v>
      </c>
      <c r="K78" s="13">
        <v>7.1</v>
      </c>
      <c r="L78" s="13">
        <v>7.02</v>
      </c>
      <c r="M78" s="13">
        <v>7.11</v>
      </c>
      <c r="N78" s="13">
        <v>6.59</v>
      </c>
      <c r="O78" s="13">
        <v>6.83</v>
      </c>
      <c r="P78" s="13"/>
      <c r="Q78" s="21">
        <v>6.99</v>
      </c>
    </row>
    <row r="79" spans="1:17" ht="15.75" thickBot="1">
      <c r="A79" s="5" t="s">
        <v>21</v>
      </c>
      <c r="B79" s="13">
        <v>0.83</v>
      </c>
      <c r="C79" s="13">
        <v>0.99</v>
      </c>
      <c r="D79" s="13">
        <v>0.75</v>
      </c>
      <c r="E79" s="12">
        <v>0.65</v>
      </c>
      <c r="F79" s="13">
        <v>0.98</v>
      </c>
      <c r="G79" s="13">
        <v>1.04</v>
      </c>
      <c r="H79" s="13">
        <v>0.72</v>
      </c>
      <c r="I79" s="13">
        <v>0.74</v>
      </c>
      <c r="J79" s="13">
        <v>1.0900000000000001</v>
      </c>
      <c r="K79" s="13">
        <v>1.17</v>
      </c>
      <c r="L79" s="13">
        <v>0.96</v>
      </c>
      <c r="M79" s="11">
        <v>1.36</v>
      </c>
      <c r="N79" s="13">
        <v>0.65</v>
      </c>
      <c r="O79" s="13">
        <v>1.21</v>
      </c>
      <c r="P79" s="13"/>
      <c r="Q79" s="21">
        <v>0.92</v>
      </c>
    </row>
    <row r="80" spans="1:17" ht="15.75" thickBot="1">
      <c r="A80" s="5" t="s">
        <v>22</v>
      </c>
      <c r="B80" s="13">
        <v>2.44</v>
      </c>
      <c r="C80" s="13">
        <v>2.41</v>
      </c>
      <c r="D80" s="12">
        <v>2.2999999999999998</v>
      </c>
      <c r="E80" s="13">
        <v>2.6</v>
      </c>
      <c r="F80" s="13">
        <v>2.8</v>
      </c>
      <c r="G80" s="13">
        <v>3.26</v>
      </c>
      <c r="H80" s="13">
        <v>2.4900000000000002</v>
      </c>
      <c r="I80" s="13">
        <v>2.54</v>
      </c>
      <c r="J80" s="13">
        <v>3.19</v>
      </c>
      <c r="K80" s="11">
        <v>3.35</v>
      </c>
      <c r="L80" s="13">
        <v>2.69</v>
      </c>
      <c r="M80" s="13">
        <v>3.28</v>
      </c>
      <c r="N80" s="13">
        <v>2.88</v>
      </c>
      <c r="O80" s="13">
        <v>2.99</v>
      </c>
      <c r="P80" s="13"/>
      <c r="Q80" s="21">
        <v>2.75</v>
      </c>
    </row>
    <row r="81" spans="1:19" ht="15.75" thickBot="1">
      <c r="A81" s="5" t="s">
        <v>23</v>
      </c>
      <c r="B81" s="12">
        <v>5.14</v>
      </c>
      <c r="C81" s="13">
        <v>5.6</v>
      </c>
      <c r="D81" s="13">
        <v>5.33</v>
      </c>
      <c r="E81" s="13">
        <v>6.19</v>
      </c>
      <c r="F81" s="13">
        <v>6.88</v>
      </c>
      <c r="G81" s="13">
        <v>6.76</v>
      </c>
      <c r="H81" s="13">
        <v>6.94</v>
      </c>
      <c r="I81" s="11">
        <v>7.69</v>
      </c>
      <c r="J81" s="13">
        <v>7.67</v>
      </c>
      <c r="K81" s="13">
        <v>6.78</v>
      </c>
      <c r="L81" s="13">
        <v>7.02</v>
      </c>
      <c r="M81" s="13">
        <v>6.1</v>
      </c>
      <c r="N81" s="13">
        <v>7.47</v>
      </c>
      <c r="O81" s="13">
        <v>6.18</v>
      </c>
      <c r="P81" s="13"/>
      <c r="Q81" s="21">
        <v>6.43</v>
      </c>
    </row>
    <row r="82" spans="1:19" ht="15.75" thickBot="1">
      <c r="A82" s="5" t="s">
        <v>24</v>
      </c>
      <c r="B82" s="13">
        <v>2.99</v>
      </c>
      <c r="C82" s="13">
        <v>2.81</v>
      </c>
      <c r="D82" s="13">
        <v>2.64</v>
      </c>
      <c r="E82" s="13">
        <v>2.71</v>
      </c>
      <c r="F82" s="13">
        <v>2.85</v>
      </c>
      <c r="G82" s="13">
        <v>3.18</v>
      </c>
      <c r="H82" s="13">
        <v>2.92</v>
      </c>
      <c r="I82" s="13">
        <v>2.64</v>
      </c>
      <c r="J82" s="13">
        <v>2.86</v>
      </c>
      <c r="K82" s="13">
        <v>2.58</v>
      </c>
      <c r="L82" s="13">
        <v>2.59</v>
      </c>
      <c r="M82" s="12">
        <v>2.5299999999999998</v>
      </c>
      <c r="N82" s="11">
        <v>3.62</v>
      </c>
      <c r="O82" s="13">
        <v>2.9</v>
      </c>
      <c r="P82" s="13"/>
      <c r="Q82" s="21">
        <v>2.84</v>
      </c>
    </row>
    <row r="83" spans="1:19" ht="24.75" thickBot="1">
      <c r="A83" s="17" t="s">
        <v>25</v>
      </c>
      <c r="B83" s="24">
        <v>25.83</v>
      </c>
      <c r="C83" s="21">
        <v>26.19</v>
      </c>
      <c r="D83" s="21">
        <v>26.68</v>
      </c>
      <c r="E83" s="21">
        <v>28.94</v>
      </c>
      <c r="F83" s="21">
        <v>29.99</v>
      </c>
      <c r="G83" s="21">
        <v>30.64</v>
      </c>
      <c r="H83" s="21">
        <v>29.16</v>
      </c>
      <c r="I83" s="21">
        <v>30.63</v>
      </c>
      <c r="J83" s="21">
        <v>31.39</v>
      </c>
      <c r="K83" s="21">
        <v>29.75</v>
      </c>
      <c r="L83" s="21">
        <v>29.22</v>
      </c>
      <c r="M83" s="21">
        <v>29.79</v>
      </c>
      <c r="N83" s="22">
        <v>32.049999999999997</v>
      </c>
      <c r="O83" s="21">
        <v>30.08</v>
      </c>
      <c r="P83" s="21"/>
      <c r="Q83" s="21">
        <v>28.96</v>
      </c>
    </row>
    <row r="84" spans="1:19" ht="15.75" thickBot="1">
      <c r="A84" s="19" t="s">
        <v>26</v>
      </c>
      <c r="B84" s="21">
        <v>100</v>
      </c>
      <c r="C84" s="21">
        <v>100</v>
      </c>
      <c r="D84" s="21">
        <v>100</v>
      </c>
      <c r="E84" s="21">
        <v>100</v>
      </c>
      <c r="F84" s="21">
        <v>100</v>
      </c>
      <c r="G84" s="21">
        <v>100</v>
      </c>
      <c r="H84" s="21">
        <v>100</v>
      </c>
      <c r="I84" s="21">
        <v>100</v>
      </c>
      <c r="J84" s="21">
        <v>100</v>
      </c>
      <c r="K84" s="21">
        <v>100</v>
      </c>
      <c r="L84" s="21">
        <v>100</v>
      </c>
      <c r="M84" s="21">
        <v>100</v>
      </c>
      <c r="N84" s="21">
        <v>100</v>
      </c>
      <c r="O84" s="21">
        <v>100</v>
      </c>
      <c r="P84" s="21"/>
      <c r="Q84" s="25">
        <v>100</v>
      </c>
    </row>
    <row r="85" spans="1:19" ht="15.75">
      <c r="A85" s="2"/>
    </row>
    <row r="86" spans="1:19" ht="15.75">
      <c r="A86" s="2"/>
    </row>
    <row r="87" spans="1:19" ht="16.5" thickBot="1">
      <c r="A87" s="297" t="s">
        <v>30</v>
      </c>
      <c r="B87" s="297"/>
      <c r="C87" s="297"/>
      <c r="D87" s="297"/>
      <c r="E87" s="297"/>
      <c r="F87" s="297"/>
      <c r="G87" s="297"/>
      <c r="H87" s="297"/>
      <c r="I87" s="297"/>
      <c r="J87" s="297"/>
      <c r="K87" s="297"/>
      <c r="L87" s="297"/>
      <c r="M87" s="297"/>
      <c r="N87" s="297"/>
    </row>
    <row r="88" spans="1:19">
      <c r="A88" s="314" t="s">
        <v>1</v>
      </c>
      <c r="B88" s="306">
        <v>2001</v>
      </c>
      <c r="C88" s="306" t="s">
        <v>31</v>
      </c>
      <c r="D88" s="306" t="s">
        <v>32</v>
      </c>
      <c r="E88" s="306" t="s">
        <v>33</v>
      </c>
      <c r="F88" s="306" t="s">
        <v>34</v>
      </c>
      <c r="G88" s="306" t="s">
        <v>35</v>
      </c>
      <c r="H88" s="306" t="s">
        <v>36</v>
      </c>
      <c r="I88" s="306" t="s">
        <v>37</v>
      </c>
      <c r="J88" s="306" t="s">
        <v>38</v>
      </c>
      <c r="K88" s="306" t="s">
        <v>39</v>
      </c>
      <c r="L88" s="306" t="s">
        <v>40</v>
      </c>
      <c r="M88" s="306" t="s">
        <v>41</v>
      </c>
      <c r="N88" s="306" t="s">
        <v>42</v>
      </c>
      <c r="O88" s="306" t="s">
        <v>43</v>
      </c>
      <c r="P88" s="32"/>
      <c r="Q88" s="306" t="s">
        <v>44</v>
      </c>
      <c r="R88" s="306" t="s">
        <v>50</v>
      </c>
      <c r="S88" s="29" t="s">
        <v>51</v>
      </c>
    </row>
    <row r="89" spans="1:19" ht="15.75" thickBot="1">
      <c r="A89" s="315"/>
      <c r="B89" s="307"/>
      <c r="C89" s="307"/>
      <c r="D89" s="307"/>
      <c r="E89" s="307"/>
      <c r="F89" s="307"/>
      <c r="G89" s="307"/>
      <c r="H89" s="307"/>
      <c r="I89" s="307"/>
      <c r="J89" s="307"/>
      <c r="K89" s="307"/>
      <c r="L89" s="307"/>
      <c r="M89" s="307"/>
      <c r="N89" s="307"/>
      <c r="O89" s="307"/>
      <c r="P89" s="33"/>
      <c r="Q89" s="307"/>
      <c r="R89" s="307"/>
      <c r="S89" s="30" t="s">
        <v>52</v>
      </c>
    </row>
    <row r="90" spans="1:19" ht="15.75" thickBot="1">
      <c r="A90" s="5" t="s">
        <v>3</v>
      </c>
      <c r="B90" s="13" t="s">
        <v>53</v>
      </c>
      <c r="C90" s="13">
        <v>4.97</v>
      </c>
      <c r="D90" s="13">
        <v>-3.72</v>
      </c>
      <c r="E90" s="13">
        <v>-13.01</v>
      </c>
      <c r="F90" s="13">
        <v>-8.48</v>
      </c>
      <c r="G90" s="13">
        <v>-10.82</v>
      </c>
      <c r="H90" s="13">
        <v>-2.97</v>
      </c>
      <c r="I90" s="13">
        <v>-15.31</v>
      </c>
      <c r="J90" s="13">
        <v>-4.5199999999999996</v>
      </c>
      <c r="K90" s="13">
        <v>3.15</v>
      </c>
      <c r="L90" s="13">
        <v>-2.14</v>
      </c>
      <c r="M90" s="13">
        <v>-10.63</v>
      </c>
      <c r="N90" s="13">
        <v>-9.44</v>
      </c>
      <c r="O90" s="13">
        <v>2.3199999999999998</v>
      </c>
      <c r="P90" s="13"/>
      <c r="Q90" s="13">
        <v>-52.93</v>
      </c>
      <c r="R90" s="13">
        <v>-18.96</v>
      </c>
      <c r="S90" s="13">
        <v>-20</v>
      </c>
    </row>
    <row r="91" spans="1:19" ht="15.75" thickBot="1">
      <c r="A91" s="5" t="s">
        <v>4</v>
      </c>
      <c r="B91" s="13" t="s">
        <v>53</v>
      </c>
      <c r="C91" s="13">
        <v>31.25</v>
      </c>
      <c r="D91" s="13">
        <v>-23.81</v>
      </c>
      <c r="E91" s="13">
        <v>6.25</v>
      </c>
      <c r="F91" s="13">
        <v>-23.53</v>
      </c>
      <c r="G91" s="12">
        <v>-53.85</v>
      </c>
      <c r="H91" s="13">
        <v>66.67</v>
      </c>
      <c r="I91" s="13">
        <v>0</v>
      </c>
      <c r="J91" s="13">
        <v>-20</v>
      </c>
      <c r="K91" s="13">
        <v>37.5</v>
      </c>
      <c r="L91" s="13">
        <v>-18.18</v>
      </c>
      <c r="M91" s="13">
        <v>22.22</v>
      </c>
      <c r="N91" s="13">
        <v>-36.36</v>
      </c>
      <c r="O91" s="11">
        <v>85.71</v>
      </c>
      <c r="P91" s="11"/>
      <c r="Q91" s="13">
        <v>-18.75</v>
      </c>
      <c r="R91" s="13">
        <v>18.18</v>
      </c>
      <c r="S91" s="13">
        <v>-20</v>
      </c>
    </row>
    <row r="92" spans="1:19" ht="15.75" thickBot="1">
      <c r="A92" s="5" t="s">
        <v>5</v>
      </c>
      <c r="B92" s="13" t="s">
        <v>53</v>
      </c>
      <c r="C92" s="13">
        <v>-2.98</v>
      </c>
      <c r="D92" s="13">
        <v>-6.15</v>
      </c>
      <c r="E92" s="13">
        <v>-11.67</v>
      </c>
      <c r="F92" s="13">
        <v>-4.87</v>
      </c>
      <c r="G92" s="11">
        <v>6.82</v>
      </c>
      <c r="H92" s="13">
        <v>-11.74</v>
      </c>
      <c r="I92" s="13">
        <v>-12.14</v>
      </c>
      <c r="J92" s="13">
        <v>-11.32</v>
      </c>
      <c r="K92" s="13">
        <v>-6.3</v>
      </c>
      <c r="L92" s="13">
        <v>-5.84</v>
      </c>
      <c r="M92" s="13">
        <v>3.2</v>
      </c>
      <c r="N92" s="12">
        <v>-20.22</v>
      </c>
      <c r="O92" s="13">
        <v>2.2799999999999998</v>
      </c>
      <c r="P92" s="13"/>
      <c r="Q92" s="13">
        <v>-58.25</v>
      </c>
      <c r="R92" s="13">
        <v>-20.71</v>
      </c>
      <c r="S92" s="13">
        <v>-20</v>
      </c>
    </row>
    <row r="93" spans="1:19" ht="15.75" thickBot="1">
      <c r="A93" s="5" t="s">
        <v>6</v>
      </c>
      <c r="B93" s="13" t="s">
        <v>53</v>
      </c>
      <c r="C93" s="13">
        <v>-14.86</v>
      </c>
      <c r="D93" s="13">
        <v>3.17</v>
      </c>
      <c r="E93" s="13">
        <v>-4.62</v>
      </c>
      <c r="F93" s="13">
        <v>-5.65</v>
      </c>
      <c r="G93" s="12">
        <v>-19.66</v>
      </c>
      <c r="H93" s="13">
        <v>-7.45</v>
      </c>
      <c r="I93" s="13">
        <v>-16.09</v>
      </c>
      <c r="J93" s="13">
        <v>-17.809999999999999</v>
      </c>
      <c r="K93" s="13">
        <v>-1.67</v>
      </c>
      <c r="L93" s="13">
        <v>-1.69</v>
      </c>
      <c r="M93" s="11">
        <v>25.86</v>
      </c>
      <c r="N93" s="13">
        <v>-19.18</v>
      </c>
      <c r="O93" s="13">
        <v>1.69</v>
      </c>
      <c r="P93" s="13"/>
      <c r="Q93" s="13">
        <v>-59.46</v>
      </c>
      <c r="R93" s="13">
        <v>1.69</v>
      </c>
      <c r="S93" s="13">
        <v>-20</v>
      </c>
    </row>
    <row r="94" spans="1:19" ht="15.75" thickBot="1">
      <c r="A94" s="5" t="s">
        <v>7</v>
      </c>
      <c r="B94" s="13" t="s">
        <v>53</v>
      </c>
      <c r="C94" s="13">
        <v>-6.2</v>
      </c>
      <c r="D94" s="13">
        <v>9.3800000000000008</v>
      </c>
      <c r="E94" s="13">
        <v>-22.08</v>
      </c>
      <c r="F94" s="13">
        <v>0.18</v>
      </c>
      <c r="G94" s="13">
        <v>-0.36</v>
      </c>
      <c r="H94" s="13">
        <v>-2.71</v>
      </c>
      <c r="I94" s="13">
        <v>-14.87</v>
      </c>
      <c r="J94" s="12">
        <v>-25.98</v>
      </c>
      <c r="K94" s="11">
        <v>16.809999999999999</v>
      </c>
      <c r="L94" s="13">
        <v>-6.82</v>
      </c>
      <c r="M94" s="13">
        <v>1.9</v>
      </c>
      <c r="N94" s="13">
        <v>-20.48</v>
      </c>
      <c r="O94" s="13">
        <v>8.6999999999999993</v>
      </c>
      <c r="P94" s="13"/>
      <c r="Q94" s="13">
        <v>-53.1</v>
      </c>
      <c r="R94" s="13">
        <v>-17.93</v>
      </c>
      <c r="S94" s="13">
        <v>-20</v>
      </c>
    </row>
    <row r="95" spans="1:19" ht="15.75" thickBot="1">
      <c r="A95" s="5" t="s">
        <v>8</v>
      </c>
      <c r="B95" s="13" t="s">
        <v>53</v>
      </c>
      <c r="C95" s="13">
        <v>-1.93</v>
      </c>
      <c r="D95" s="13">
        <v>-8.3699999999999992</v>
      </c>
      <c r="E95" s="13">
        <v>-17.739999999999998</v>
      </c>
      <c r="F95" s="13">
        <v>9.15</v>
      </c>
      <c r="G95" s="13">
        <v>-14.97</v>
      </c>
      <c r="H95" s="13">
        <v>-12.68</v>
      </c>
      <c r="I95" s="13">
        <v>-11.29</v>
      </c>
      <c r="J95" s="13">
        <v>6.36</v>
      </c>
      <c r="K95" s="13">
        <v>-11.97</v>
      </c>
      <c r="L95" s="12">
        <v>-18.45</v>
      </c>
      <c r="M95" s="13">
        <v>1.19</v>
      </c>
      <c r="N95" s="13">
        <v>-2.35</v>
      </c>
      <c r="O95" s="11">
        <v>20.48</v>
      </c>
      <c r="P95" s="11"/>
      <c r="Q95" s="13">
        <v>-51.69</v>
      </c>
      <c r="R95" s="13">
        <v>-2.91</v>
      </c>
      <c r="S95" s="13">
        <v>-20</v>
      </c>
    </row>
    <row r="96" spans="1:19" ht="15.75" thickBot="1">
      <c r="A96" s="5" t="s">
        <v>9</v>
      </c>
      <c r="B96" s="13" t="s">
        <v>53</v>
      </c>
      <c r="C96" s="13">
        <v>-11.56</v>
      </c>
      <c r="D96" s="13">
        <v>-14.38</v>
      </c>
      <c r="E96" s="13">
        <v>-4.58</v>
      </c>
      <c r="F96" s="13">
        <v>-12</v>
      </c>
      <c r="G96" s="13">
        <v>7.27</v>
      </c>
      <c r="H96" s="13">
        <v>-22.88</v>
      </c>
      <c r="I96" s="13">
        <v>-4.4000000000000004</v>
      </c>
      <c r="J96" s="13">
        <v>-12.64</v>
      </c>
      <c r="K96" s="11">
        <v>10.53</v>
      </c>
      <c r="L96" s="13">
        <v>-4.76</v>
      </c>
      <c r="M96" s="13">
        <v>10</v>
      </c>
      <c r="N96" s="13">
        <v>-3.41</v>
      </c>
      <c r="O96" s="12">
        <v>-31.76</v>
      </c>
      <c r="P96" s="12"/>
      <c r="Q96" s="13">
        <v>-66.47</v>
      </c>
      <c r="R96" s="13">
        <v>-30.95</v>
      </c>
      <c r="S96" s="13">
        <v>-20</v>
      </c>
    </row>
    <row r="97" spans="1:19" ht="15.75" thickBot="1">
      <c r="A97" s="5" t="s">
        <v>10</v>
      </c>
      <c r="B97" s="13" t="s">
        <v>53</v>
      </c>
      <c r="C97" s="13">
        <v>-2.95</v>
      </c>
      <c r="D97" s="13">
        <v>-4.18</v>
      </c>
      <c r="E97" s="13">
        <v>-9.92</v>
      </c>
      <c r="F97" s="13">
        <v>-6.75</v>
      </c>
      <c r="G97" s="13">
        <v>-15.12</v>
      </c>
      <c r="H97" s="13">
        <v>-1.48</v>
      </c>
      <c r="I97" s="13">
        <v>-0.38</v>
      </c>
      <c r="J97" s="12">
        <v>-20.23</v>
      </c>
      <c r="K97" s="13">
        <v>-4.9800000000000004</v>
      </c>
      <c r="L97" s="11">
        <v>-0.25</v>
      </c>
      <c r="M97" s="13">
        <v>-5</v>
      </c>
      <c r="N97" s="13">
        <v>-9.4700000000000006</v>
      </c>
      <c r="O97" s="13">
        <v>-4.9400000000000004</v>
      </c>
      <c r="P97" s="13"/>
      <c r="Q97" s="13">
        <v>-59.78</v>
      </c>
      <c r="R97" s="13">
        <v>-18.45</v>
      </c>
      <c r="S97" s="13">
        <v>-20</v>
      </c>
    </row>
    <row r="98" spans="1:19" ht="15.75" thickBot="1">
      <c r="A98" s="14" t="s">
        <v>11</v>
      </c>
      <c r="B98" s="21" t="s">
        <v>54</v>
      </c>
      <c r="C98" s="13">
        <v>-3.04</v>
      </c>
      <c r="D98" s="13">
        <v>-2.74</v>
      </c>
      <c r="E98" s="13">
        <v>-13.35</v>
      </c>
      <c r="F98" s="13">
        <v>-4.68</v>
      </c>
      <c r="G98" s="13">
        <v>-4.8099999999999996</v>
      </c>
      <c r="H98" s="13">
        <v>-6.81</v>
      </c>
      <c r="I98" s="13">
        <v>-10.52</v>
      </c>
      <c r="J98" s="13">
        <v>-14.79</v>
      </c>
      <c r="K98" s="13">
        <v>0.21</v>
      </c>
      <c r="L98" s="13">
        <v>-4.83</v>
      </c>
      <c r="M98" s="13">
        <v>-0.22</v>
      </c>
      <c r="N98" s="12">
        <v>-14.83</v>
      </c>
      <c r="O98" s="11">
        <v>1.4</v>
      </c>
      <c r="P98" s="11"/>
      <c r="Q98" s="21">
        <v>-56.7</v>
      </c>
      <c r="R98" s="21">
        <v>-17.989999999999998</v>
      </c>
      <c r="S98" s="21">
        <v>-20</v>
      </c>
    </row>
    <row r="99" spans="1:19" ht="15.75" thickBot="1">
      <c r="A99" s="5" t="s">
        <v>12</v>
      </c>
      <c r="B99" s="13" t="s">
        <v>53</v>
      </c>
      <c r="C99" s="13">
        <v>-2.79</v>
      </c>
      <c r="D99" s="13">
        <v>-10.88</v>
      </c>
      <c r="E99" s="13">
        <v>-8.2899999999999991</v>
      </c>
      <c r="F99" s="13">
        <v>-9.0500000000000007</v>
      </c>
      <c r="G99" s="13">
        <v>-2.4900000000000002</v>
      </c>
      <c r="H99" s="13">
        <v>-8.7799999999999994</v>
      </c>
      <c r="I99" s="13">
        <v>-8.07</v>
      </c>
      <c r="J99" s="13">
        <v>-5.74</v>
      </c>
      <c r="K99" s="13">
        <v>9.68</v>
      </c>
      <c r="L99" s="12">
        <v>-13.4</v>
      </c>
      <c r="M99" s="13">
        <v>-4.53</v>
      </c>
      <c r="N99" s="13">
        <v>-11.46</v>
      </c>
      <c r="O99" s="11">
        <v>11.61</v>
      </c>
      <c r="P99" s="11"/>
      <c r="Q99" s="13">
        <v>-50.1</v>
      </c>
      <c r="R99" s="13">
        <v>-18.3</v>
      </c>
      <c r="S99" s="13">
        <v>-20</v>
      </c>
    </row>
    <row r="100" spans="1:19" ht="15.75" thickBot="1">
      <c r="A100" s="5" t="s">
        <v>13</v>
      </c>
      <c r="B100" s="13" t="s">
        <v>53</v>
      </c>
      <c r="C100" s="13">
        <v>-4.2699999999999996</v>
      </c>
      <c r="D100" s="13">
        <v>13.39</v>
      </c>
      <c r="E100" s="13">
        <v>-18.11</v>
      </c>
      <c r="F100" s="13">
        <v>-7.69</v>
      </c>
      <c r="G100" s="13">
        <v>4.17</v>
      </c>
      <c r="H100" s="13">
        <v>-8</v>
      </c>
      <c r="I100" s="13">
        <v>-10.87</v>
      </c>
      <c r="J100" s="13">
        <v>-8.5399999999999991</v>
      </c>
      <c r="K100" s="13">
        <v>5.33</v>
      </c>
      <c r="L100" s="13">
        <v>-22.78</v>
      </c>
      <c r="M100" s="13">
        <v>-18.03</v>
      </c>
      <c r="N100" s="11">
        <v>22</v>
      </c>
      <c r="O100" s="12">
        <v>-22.95</v>
      </c>
      <c r="P100" s="12"/>
      <c r="Q100" s="13">
        <v>-59.83</v>
      </c>
      <c r="R100" s="13">
        <v>-40.51</v>
      </c>
      <c r="S100" s="13">
        <v>-20</v>
      </c>
    </row>
    <row r="101" spans="1:19" ht="15.75" thickBot="1">
      <c r="A101" s="5" t="s">
        <v>14</v>
      </c>
      <c r="B101" s="13" t="s">
        <v>53</v>
      </c>
      <c r="C101" s="13">
        <v>-8.33</v>
      </c>
      <c r="D101" s="13">
        <v>-7.66</v>
      </c>
      <c r="E101" s="13">
        <v>-4.1500000000000004</v>
      </c>
      <c r="F101" s="13">
        <v>-18.920000000000002</v>
      </c>
      <c r="G101" s="13">
        <v>14</v>
      </c>
      <c r="H101" s="13">
        <v>-14.04</v>
      </c>
      <c r="I101" s="13">
        <v>-10.199999999999999</v>
      </c>
      <c r="J101" s="13">
        <v>-11.36</v>
      </c>
      <c r="K101" s="13">
        <v>-6.84</v>
      </c>
      <c r="L101" s="11">
        <v>18.350000000000001</v>
      </c>
      <c r="M101" s="12">
        <v>-23.26</v>
      </c>
      <c r="N101" s="13">
        <v>-13.13</v>
      </c>
      <c r="O101" s="13">
        <v>16.28</v>
      </c>
      <c r="P101" s="13"/>
      <c r="Q101" s="13">
        <v>-56.14</v>
      </c>
      <c r="R101" s="13">
        <v>-8.26</v>
      </c>
      <c r="S101" s="13">
        <v>-20</v>
      </c>
    </row>
    <row r="102" spans="1:19" ht="15.75" thickBot="1">
      <c r="A102" s="5" t="s">
        <v>15</v>
      </c>
      <c r="B102" s="13" t="s">
        <v>53</v>
      </c>
      <c r="C102" s="13">
        <v>5.34</v>
      </c>
      <c r="D102" s="12">
        <v>-24.42</v>
      </c>
      <c r="E102" s="11">
        <v>11.86</v>
      </c>
      <c r="F102" s="13">
        <v>-8.76</v>
      </c>
      <c r="G102" s="13">
        <v>-3.2</v>
      </c>
      <c r="H102" s="13">
        <v>-8.35</v>
      </c>
      <c r="I102" s="13">
        <v>-6.45</v>
      </c>
      <c r="J102" s="13">
        <v>0.2</v>
      </c>
      <c r="K102" s="13">
        <v>-8.91</v>
      </c>
      <c r="L102" s="13">
        <v>-5.56</v>
      </c>
      <c r="M102" s="13">
        <v>-9.41</v>
      </c>
      <c r="N102" s="13">
        <v>-4.9400000000000004</v>
      </c>
      <c r="O102" s="13">
        <v>1.37</v>
      </c>
      <c r="P102" s="13"/>
      <c r="Q102" s="13">
        <v>-49.25</v>
      </c>
      <c r="R102" s="13">
        <v>-17.559999999999999</v>
      </c>
      <c r="S102" s="13">
        <v>-20</v>
      </c>
    </row>
    <row r="103" spans="1:19" ht="15.75" thickBot="1">
      <c r="A103" s="14" t="s">
        <v>16</v>
      </c>
      <c r="B103" s="21" t="s">
        <v>54</v>
      </c>
      <c r="C103" s="21">
        <v>0.06</v>
      </c>
      <c r="D103" s="24">
        <v>-15.34</v>
      </c>
      <c r="E103" s="21">
        <v>0.15</v>
      </c>
      <c r="F103" s="21">
        <v>-10.16</v>
      </c>
      <c r="G103" s="21">
        <v>-0.25</v>
      </c>
      <c r="H103" s="21">
        <v>-9.26</v>
      </c>
      <c r="I103" s="21">
        <v>-7.81</v>
      </c>
      <c r="J103" s="21">
        <v>-3.79</v>
      </c>
      <c r="K103" s="21">
        <v>-2.1800000000000002</v>
      </c>
      <c r="L103" s="21">
        <v>-6.78</v>
      </c>
      <c r="M103" s="21">
        <v>-10.57</v>
      </c>
      <c r="N103" s="21">
        <v>-6.35</v>
      </c>
      <c r="O103" s="22">
        <v>4.21</v>
      </c>
      <c r="P103" s="22"/>
      <c r="Q103" s="21">
        <v>-51.3</v>
      </c>
      <c r="R103" s="21">
        <v>-18.64</v>
      </c>
      <c r="S103" s="21">
        <v>-20</v>
      </c>
    </row>
    <row r="104" spans="1:19" ht="15.75" thickBot="1">
      <c r="A104" s="5" t="s">
        <v>17</v>
      </c>
      <c r="B104" s="13" t="s">
        <v>53</v>
      </c>
      <c r="C104" s="13">
        <v>10.119999999999999</v>
      </c>
      <c r="D104" s="13">
        <v>-16.760000000000002</v>
      </c>
      <c r="E104" s="13">
        <v>-8.44</v>
      </c>
      <c r="F104" s="13">
        <v>-4.96</v>
      </c>
      <c r="G104" s="11">
        <v>23.13</v>
      </c>
      <c r="H104" s="12">
        <v>-27.88</v>
      </c>
      <c r="I104" s="13">
        <v>-19.329999999999998</v>
      </c>
      <c r="J104" s="13">
        <v>-3.13</v>
      </c>
      <c r="K104" s="13">
        <v>-15.05</v>
      </c>
      <c r="L104" s="13">
        <v>5.0599999999999996</v>
      </c>
      <c r="M104" s="13">
        <v>10.84</v>
      </c>
      <c r="N104" s="13">
        <v>-23.91</v>
      </c>
      <c r="O104" s="13">
        <v>10</v>
      </c>
      <c r="P104" s="13"/>
      <c r="Q104" s="13">
        <v>-54.17</v>
      </c>
      <c r="R104" s="13">
        <v>-2.5299999999999998</v>
      </c>
      <c r="S104" s="13">
        <v>-20</v>
      </c>
    </row>
    <row r="105" spans="1:19" ht="15.75" thickBot="1">
      <c r="A105" s="5" t="s">
        <v>18</v>
      </c>
      <c r="B105" s="13" t="s">
        <v>53</v>
      </c>
      <c r="C105" s="13">
        <v>-18.920000000000002</v>
      </c>
      <c r="D105" s="11">
        <v>40</v>
      </c>
      <c r="E105" s="12">
        <v>-42.86</v>
      </c>
      <c r="F105" s="13">
        <v>20.83</v>
      </c>
      <c r="G105" s="13">
        <v>10.34</v>
      </c>
      <c r="H105" s="13">
        <v>-37.5</v>
      </c>
      <c r="I105" s="13">
        <v>35</v>
      </c>
      <c r="J105" s="13">
        <v>-22.22</v>
      </c>
      <c r="K105" s="13">
        <v>33.33</v>
      </c>
      <c r="L105" s="13">
        <v>-32.14</v>
      </c>
      <c r="M105" s="13">
        <v>0</v>
      </c>
      <c r="N105" s="13">
        <v>36.840000000000003</v>
      </c>
      <c r="O105" s="13">
        <v>3.85</v>
      </c>
      <c r="P105" s="13"/>
      <c r="Q105" s="13">
        <v>-27.03</v>
      </c>
      <c r="R105" s="13">
        <v>-3.57</v>
      </c>
      <c r="S105" s="13">
        <v>-20</v>
      </c>
    </row>
    <row r="106" spans="1:19" ht="15.75" thickBot="1">
      <c r="A106" s="5" t="s">
        <v>19</v>
      </c>
      <c r="B106" s="13" t="s">
        <v>53</v>
      </c>
      <c r="C106" s="13">
        <v>-4.4800000000000004</v>
      </c>
      <c r="D106" s="11">
        <v>13.78</v>
      </c>
      <c r="E106" s="13">
        <v>5.15</v>
      </c>
      <c r="F106" s="13">
        <v>-9.8000000000000007</v>
      </c>
      <c r="G106" s="13">
        <v>-11.96</v>
      </c>
      <c r="H106" s="13">
        <v>-1.23</v>
      </c>
      <c r="I106" s="13">
        <v>2.81</v>
      </c>
      <c r="J106" s="13">
        <v>-12.46</v>
      </c>
      <c r="K106" s="13">
        <v>-11.81</v>
      </c>
      <c r="L106" s="13">
        <v>-4.33</v>
      </c>
      <c r="M106" s="13">
        <v>-0.41</v>
      </c>
      <c r="N106" s="13">
        <v>12.81</v>
      </c>
      <c r="O106" s="12">
        <v>-14.65</v>
      </c>
      <c r="P106" s="12"/>
      <c r="Q106" s="13">
        <v>-34.729999999999997</v>
      </c>
      <c r="R106" s="13">
        <v>-8.27</v>
      </c>
      <c r="S106" s="13">
        <v>-20</v>
      </c>
    </row>
    <row r="107" spans="1:19" ht="15.75" thickBot="1">
      <c r="A107" s="5" t="s">
        <v>20</v>
      </c>
      <c r="B107" s="13" t="s">
        <v>53</v>
      </c>
      <c r="C107" s="13">
        <v>-3.03</v>
      </c>
      <c r="D107" s="13">
        <v>-0.89</v>
      </c>
      <c r="E107" s="13">
        <v>2.48</v>
      </c>
      <c r="F107" s="13">
        <v>-5.93</v>
      </c>
      <c r="G107" s="13">
        <v>-4.4400000000000004</v>
      </c>
      <c r="H107" s="13">
        <v>-10.51</v>
      </c>
      <c r="I107" s="13">
        <v>-3.55</v>
      </c>
      <c r="J107" s="13">
        <v>-14.73</v>
      </c>
      <c r="K107" s="13">
        <v>-2.99</v>
      </c>
      <c r="L107" s="13">
        <v>-7.19</v>
      </c>
      <c r="M107" s="13">
        <v>-1.48</v>
      </c>
      <c r="N107" s="12">
        <v>-16.100000000000001</v>
      </c>
      <c r="O107" s="11">
        <v>3.13</v>
      </c>
      <c r="P107" s="11"/>
      <c r="Q107" s="13">
        <v>-50</v>
      </c>
      <c r="R107" s="13">
        <v>-20.89</v>
      </c>
      <c r="S107" s="13">
        <v>-20</v>
      </c>
    </row>
    <row r="108" spans="1:19" ht="15.75" thickBot="1">
      <c r="A108" s="5" t="s">
        <v>21</v>
      </c>
      <c r="B108" s="13" t="s">
        <v>53</v>
      </c>
      <c r="C108" s="13">
        <v>16.95</v>
      </c>
      <c r="D108" s="13">
        <v>-28.99</v>
      </c>
      <c r="E108" s="13">
        <v>-18.37</v>
      </c>
      <c r="F108" s="13">
        <v>42.5</v>
      </c>
      <c r="G108" s="13">
        <v>3.51</v>
      </c>
      <c r="H108" s="13">
        <v>-37.29</v>
      </c>
      <c r="I108" s="13">
        <v>-5.41</v>
      </c>
      <c r="J108" s="13">
        <v>31.43</v>
      </c>
      <c r="K108" s="13">
        <v>4.3499999999999996</v>
      </c>
      <c r="L108" s="13">
        <v>-22.92</v>
      </c>
      <c r="M108" s="13">
        <v>37.840000000000003</v>
      </c>
      <c r="N108" s="12">
        <v>-56.86</v>
      </c>
      <c r="O108" s="11">
        <v>86.36</v>
      </c>
      <c r="P108" s="11"/>
      <c r="Q108" s="13">
        <v>-30.51</v>
      </c>
      <c r="R108" s="13">
        <v>-14.58</v>
      </c>
      <c r="S108" s="13">
        <v>-20</v>
      </c>
    </row>
    <row r="109" spans="1:19" ht="15.75" thickBot="1">
      <c r="A109" s="5" t="s">
        <v>22</v>
      </c>
      <c r="B109" s="13" t="s">
        <v>53</v>
      </c>
      <c r="C109" s="13">
        <v>-2.89</v>
      </c>
      <c r="D109" s="13">
        <v>-10.119999999999999</v>
      </c>
      <c r="E109" s="13">
        <v>5.3</v>
      </c>
      <c r="F109" s="13">
        <v>2.52</v>
      </c>
      <c r="G109" s="13">
        <v>13.5</v>
      </c>
      <c r="H109" s="12">
        <v>-30.81</v>
      </c>
      <c r="I109" s="13">
        <v>-6.25</v>
      </c>
      <c r="J109" s="13">
        <v>12.5</v>
      </c>
      <c r="K109" s="13">
        <v>2.2200000000000002</v>
      </c>
      <c r="L109" s="13">
        <v>-24.64</v>
      </c>
      <c r="M109" s="11">
        <v>18.27</v>
      </c>
      <c r="N109" s="13">
        <v>-20.329999999999998</v>
      </c>
      <c r="O109" s="13">
        <v>3.06</v>
      </c>
      <c r="P109" s="13"/>
      <c r="Q109" s="13">
        <v>-41.62</v>
      </c>
      <c r="R109" s="13">
        <v>-26.81</v>
      </c>
      <c r="S109" s="13">
        <v>-20</v>
      </c>
    </row>
    <row r="110" spans="1:19" ht="15.75" thickBot="1">
      <c r="A110" s="5" t="s">
        <v>23</v>
      </c>
      <c r="B110" s="13" t="s">
        <v>53</v>
      </c>
      <c r="C110" s="13">
        <v>7.12</v>
      </c>
      <c r="D110" s="13">
        <v>-10.49</v>
      </c>
      <c r="E110" s="13">
        <v>8.2899999999999991</v>
      </c>
      <c r="F110" s="13">
        <v>5.54</v>
      </c>
      <c r="G110" s="13">
        <v>-4.25</v>
      </c>
      <c r="H110" s="13">
        <v>-7.05</v>
      </c>
      <c r="I110" s="13">
        <v>2.25</v>
      </c>
      <c r="J110" s="13">
        <v>-10.71</v>
      </c>
      <c r="K110" s="13">
        <v>-14.15</v>
      </c>
      <c r="L110" s="13">
        <v>-2.87</v>
      </c>
      <c r="M110" s="13">
        <v>-15.5</v>
      </c>
      <c r="N110" s="11">
        <v>10.92</v>
      </c>
      <c r="O110" s="12">
        <v>-17.72</v>
      </c>
      <c r="P110" s="12"/>
      <c r="Q110" s="13">
        <v>-42.74</v>
      </c>
      <c r="R110" s="13">
        <v>-25.09</v>
      </c>
      <c r="S110" s="13">
        <v>-20</v>
      </c>
    </row>
    <row r="111" spans="1:19" ht="15.75" thickBot="1">
      <c r="A111" s="5" t="s">
        <v>24</v>
      </c>
      <c r="B111" s="13" t="s">
        <v>53</v>
      </c>
      <c r="C111" s="13">
        <v>-7.55</v>
      </c>
      <c r="D111" s="13">
        <v>-11.73</v>
      </c>
      <c r="E111" s="13">
        <v>-4.05</v>
      </c>
      <c r="F111" s="13">
        <v>0</v>
      </c>
      <c r="G111" s="13">
        <v>8.43</v>
      </c>
      <c r="H111" s="13">
        <v>-16.670000000000002</v>
      </c>
      <c r="I111" s="13">
        <v>-16.670000000000002</v>
      </c>
      <c r="J111" s="13">
        <v>-3.2</v>
      </c>
      <c r="K111" s="13">
        <v>-12.4</v>
      </c>
      <c r="L111" s="13">
        <v>-5.66</v>
      </c>
      <c r="M111" s="13">
        <v>-5</v>
      </c>
      <c r="N111" s="11">
        <v>29.47</v>
      </c>
      <c r="O111" s="12">
        <v>-20.329999999999998</v>
      </c>
      <c r="P111" s="12"/>
      <c r="Q111" s="13">
        <v>-53.77</v>
      </c>
      <c r="R111" s="13">
        <v>-7.55</v>
      </c>
      <c r="S111" s="13">
        <v>-20</v>
      </c>
    </row>
    <row r="112" spans="1:19" ht="24.75" thickBot="1">
      <c r="A112" s="17" t="s">
        <v>25</v>
      </c>
      <c r="B112" s="21" t="s">
        <v>54</v>
      </c>
      <c r="C112" s="21">
        <v>-0.27</v>
      </c>
      <c r="D112" s="21">
        <v>-4.21</v>
      </c>
      <c r="E112" s="22">
        <v>1.2</v>
      </c>
      <c r="F112" s="21">
        <v>-1.52</v>
      </c>
      <c r="G112" s="21">
        <v>-0.46</v>
      </c>
      <c r="H112" s="24">
        <v>-13.87</v>
      </c>
      <c r="I112" s="21">
        <v>-3.14</v>
      </c>
      <c r="J112" s="21">
        <v>-8.2100000000000009</v>
      </c>
      <c r="K112" s="21">
        <v>-7.97</v>
      </c>
      <c r="L112" s="21">
        <v>-7.84</v>
      </c>
      <c r="M112" s="21">
        <v>-0.89</v>
      </c>
      <c r="N112" s="21">
        <v>-2.5</v>
      </c>
      <c r="O112" s="21">
        <v>-6.7</v>
      </c>
      <c r="P112" s="21"/>
      <c r="Q112" s="21">
        <v>-44.52</v>
      </c>
      <c r="R112" s="21">
        <v>-16.91</v>
      </c>
      <c r="S112" s="21">
        <v>-20</v>
      </c>
    </row>
    <row r="113" spans="1:19" ht="15.75" thickBot="1">
      <c r="A113" s="19" t="s">
        <v>26</v>
      </c>
      <c r="B113" s="21" t="s">
        <v>54</v>
      </c>
      <c r="C113" s="21">
        <v>-1.63</v>
      </c>
      <c r="D113" s="21">
        <v>-5.97</v>
      </c>
      <c r="E113" s="21">
        <v>-6.72</v>
      </c>
      <c r="F113" s="21">
        <v>-4.97</v>
      </c>
      <c r="G113" s="21">
        <v>-2.56</v>
      </c>
      <c r="H113" s="21">
        <v>-9.49</v>
      </c>
      <c r="I113" s="21">
        <v>-7.8</v>
      </c>
      <c r="J113" s="24">
        <v>-10.44</v>
      </c>
      <c r="K113" s="21">
        <v>-2.9</v>
      </c>
      <c r="L113" s="21">
        <v>-6.17</v>
      </c>
      <c r="M113" s="21">
        <v>-2.77</v>
      </c>
      <c r="N113" s="21">
        <v>-9.3800000000000008</v>
      </c>
      <c r="O113" s="22">
        <v>-0.59</v>
      </c>
      <c r="P113" s="22"/>
      <c r="Q113" s="21">
        <v>-52.35</v>
      </c>
      <c r="R113" s="21">
        <v>-17.82</v>
      </c>
      <c r="S113" s="21">
        <v>-20</v>
      </c>
    </row>
    <row r="114" spans="1:19">
      <c r="A114" s="316" t="s">
        <v>45</v>
      </c>
      <c r="B114" s="316"/>
      <c r="C114" s="316"/>
      <c r="D114" s="316"/>
      <c r="E114" s="316"/>
      <c r="F114" s="316"/>
      <c r="G114" s="316"/>
      <c r="H114" s="316"/>
      <c r="I114" s="316"/>
      <c r="J114" s="316"/>
      <c r="K114" s="316"/>
      <c r="L114" s="316"/>
      <c r="M114" s="316"/>
      <c r="N114" s="316"/>
      <c r="O114" s="316"/>
      <c r="P114" s="316"/>
      <c r="Q114" s="316"/>
      <c r="R114" s="316"/>
    </row>
    <row r="115" spans="1:19">
      <c r="A115" s="317" t="s">
        <v>46</v>
      </c>
      <c r="B115" s="317"/>
      <c r="C115" s="317"/>
      <c r="D115" s="317"/>
      <c r="E115" s="317"/>
      <c r="F115" s="317"/>
      <c r="G115" s="317"/>
      <c r="H115" s="317"/>
      <c r="I115" s="317"/>
      <c r="J115" s="317"/>
      <c r="K115" s="317"/>
      <c r="L115" s="317"/>
      <c r="M115" s="317"/>
      <c r="N115" s="317"/>
      <c r="O115" s="317"/>
      <c r="P115" s="39"/>
      <c r="Q115" s="36"/>
      <c r="R115" s="36"/>
    </row>
    <row r="116" spans="1:19" ht="15.75">
      <c r="A116" s="1"/>
    </row>
  </sheetData>
  <mergeCells count="23">
    <mergeCell ref="R88:R89"/>
    <mergeCell ref="A114:R114"/>
    <mergeCell ref="A115:O115"/>
    <mergeCell ref="J88:J89"/>
    <mergeCell ref="K88:K89"/>
    <mergeCell ref="L88:L89"/>
    <mergeCell ref="M88:M89"/>
    <mergeCell ref="N88:N89"/>
    <mergeCell ref="O88:O89"/>
    <mergeCell ref="A1:O1"/>
    <mergeCell ref="A31:O31"/>
    <mergeCell ref="A59:Q59"/>
    <mergeCell ref="A87:N87"/>
    <mergeCell ref="A88:A89"/>
    <mergeCell ref="B88:B89"/>
    <mergeCell ref="C88:C89"/>
    <mergeCell ref="D88:D89"/>
    <mergeCell ref="E88:E89"/>
    <mergeCell ref="F88:F89"/>
    <mergeCell ref="G88:G89"/>
    <mergeCell ref="H88:H89"/>
    <mergeCell ref="I88:I89"/>
    <mergeCell ref="Q88:Q8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14"/>
  <sheetViews>
    <sheetView topLeftCell="A80" workbookViewId="0">
      <selection activeCell="W21" sqref="W21"/>
    </sheetView>
  </sheetViews>
  <sheetFormatPr defaultRowHeight="15"/>
  <cols>
    <col min="1" max="1" width="19" customWidth="1"/>
  </cols>
  <sheetData>
    <row r="1" spans="1:17" ht="15.75">
      <c r="A1" s="305" t="s">
        <v>55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</row>
    <row r="2" spans="1:17" ht="15.75">
      <c r="A2" s="2"/>
    </row>
    <row r="3" spans="1:17" ht="16.5" thickBot="1">
      <c r="A3" s="38" t="s">
        <v>48</v>
      </c>
    </row>
    <row r="4" spans="1:17" ht="24.75" thickBot="1">
      <c r="A4" s="3" t="s">
        <v>1</v>
      </c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4">
        <v>2009</v>
      </c>
      <c r="K4" s="4">
        <v>2010</v>
      </c>
      <c r="L4" s="4">
        <v>2011</v>
      </c>
      <c r="M4" s="4">
        <v>2012</v>
      </c>
      <c r="N4" s="4">
        <v>2013</v>
      </c>
      <c r="O4" s="4">
        <v>2014</v>
      </c>
      <c r="P4" s="4"/>
      <c r="Q4" s="4" t="s">
        <v>2</v>
      </c>
    </row>
    <row r="5" spans="1:17" ht="15.75" thickBot="1">
      <c r="A5" s="5" t="s">
        <v>3</v>
      </c>
      <c r="B5" s="6">
        <v>25072</v>
      </c>
      <c r="C5" s="7">
        <v>26420</v>
      </c>
      <c r="D5" s="6">
        <v>23223</v>
      </c>
      <c r="E5" s="6">
        <v>22647</v>
      </c>
      <c r="F5" s="6">
        <v>21942</v>
      </c>
      <c r="G5" s="6">
        <v>22047</v>
      </c>
      <c r="H5" s="6">
        <v>21363</v>
      </c>
      <c r="I5" s="6">
        <v>19229</v>
      </c>
      <c r="J5" s="6">
        <v>19985</v>
      </c>
      <c r="K5" s="6">
        <v>19965</v>
      </c>
      <c r="L5" s="6">
        <v>19332</v>
      </c>
      <c r="M5" s="6">
        <v>17587</v>
      </c>
      <c r="N5" s="9">
        <v>16374</v>
      </c>
      <c r="O5" s="6">
        <v>16463</v>
      </c>
      <c r="P5" s="6"/>
      <c r="Q5" s="6">
        <v>291649</v>
      </c>
    </row>
    <row r="6" spans="1:17" ht="15.75" thickBot="1">
      <c r="A6" s="5" t="s">
        <v>4</v>
      </c>
      <c r="B6" s="10">
        <v>618</v>
      </c>
      <c r="C6" s="11">
        <v>668</v>
      </c>
      <c r="D6" s="10">
        <v>557</v>
      </c>
      <c r="E6" s="10">
        <v>560</v>
      </c>
      <c r="F6" s="10">
        <v>527</v>
      </c>
      <c r="G6" s="10">
        <v>561</v>
      </c>
      <c r="H6" s="10">
        <v>495</v>
      </c>
      <c r="I6" s="10">
        <v>403</v>
      </c>
      <c r="J6" s="10">
        <v>502</v>
      </c>
      <c r="K6" s="10">
        <v>498</v>
      </c>
      <c r="L6" s="12">
        <v>398</v>
      </c>
      <c r="M6" s="10">
        <v>402</v>
      </c>
      <c r="N6" s="10">
        <v>448</v>
      </c>
      <c r="O6" s="10">
        <v>411</v>
      </c>
      <c r="P6" s="10"/>
      <c r="Q6" s="6">
        <v>7048</v>
      </c>
    </row>
    <row r="7" spans="1:17" ht="15.75" thickBot="1">
      <c r="A7" s="5" t="s">
        <v>5</v>
      </c>
      <c r="B7" s="6">
        <v>75851</v>
      </c>
      <c r="C7" s="7">
        <v>75993</v>
      </c>
      <c r="D7" s="6">
        <v>70274</v>
      </c>
      <c r="E7" s="6">
        <v>65768</v>
      </c>
      <c r="F7" s="6">
        <v>59636</v>
      </c>
      <c r="G7" s="6">
        <v>58484</v>
      </c>
      <c r="H7" s="6">
        <v>60546</v>
      </c>
      <c r="I7" s="6">
        <v>56953</v>
      </c>
      <c r="J7" s="6">
        <v>54597</v>
      </c>
      <c r="K7" s="6">
        <v>53806</v>
      </c>
      <c r="L7" s="6">
        <v>50838</v>
      </c>
      <c r="M7" s="6">
        <v>49080</v>
      </c>
      <c r="N7" s="6">
        <v>46962</v>
      </c>
      <c r="O7" s="9">
        <v>45755</v>
      </c>
      <c r="P7" s="9"/>
      <c r="Q7" s="6">
        <v>824543</v>
      </c>
    </row>
    <row r="8" spans="1:17" ht="15.75" thickBot="1">
      <c r="A8" s="5" t="s">
        <v>6</v>
      </c>
      <c r="B8" s="7">
        <v>5766</v>
      </c>
      <c r="C8" s="6">
        <v>5361</v>
      </c>
      <c r="D8" s="6">
        <v>4706</v>
      </c>
      <c r="E8" s="6">
        <v>4505</v>
      </c>
      <c r="F8" s="6">
        <v>4618</v>
      </c>
      <c r="G8" s="6">
        <v>4456</v>
      </c>
      <c r="H8" s="6">
        <v>4172</v>
      </c>
      <c r="I8" s="6">
        <v>4027</v>
      </c>
      <c r="J8" s="6">
        <v>3694</v>
      </c>
      <c r="K8" s="9">
        <v>3578</v>
      </c>
      <c r="L8" s="6">
        <v>3925</v>
      </c>
      <c r="M8" s="6">
        <v>4314</v>
      </c>
      <c r="N8" s="6">
        <v>4180</v>
      </c>
      <c r="O8" s="6">
        <v>3963</v>
      </c>
      <c r="P8" s="6"/>
      <c r="Q8" s="6">
        <v>61265</v>
      </c>
    </row>
    <row r="9" spans="1:17" ht="15.75" thickBot="1">
      <c r="A9" s="5" t="s">
        <v>7</v>
      </c>
      <c r="B9" s="7">
        <v>30535</v>
      </c>
      <c r="C9" s="6">
        <v>29229</v>
      </c>
      <c r="D9" s="6">
        <v>26938</v>
      </c>
      <c r="E9" s="6">
        <v>26309</v>
      </c>
      <c r="F9" s="6">
        <v>25348</v>
      </c>
      <c r="G9" s="6">
        <v>26611</v>
      </c>
      <c r="H9" s="6">
        <v>25327</v>
      </c>
      <c r="I9" s="6">
        <v>22970</v>
      </c>
      <c r="J9" s="6">
        <v>21683</v>
      </c>
      <c r="K9" s="6">
        <v>21860</v>
      </c>
      <c r="L9" s="6">
        <v>21517</v>
      </c>
      <c r="M9" s="6">
        <v>19994</v>
      </c>
      <c r="N9" s="6">
        <v>18981</v>
      </c>
      <c r="O9" s="9">
        <v>19512</v>
      </c>
      <c r="P9" s="9"/>
      <c r="Q9" s="6">
        <v>336814</v>
      </c>
    </row>
    <row r="10" spans="1:17" ht="15.75" thickBot="1">
      <c r="A10" s="5" t="s">
        <v>8</v>
      </c>
      <c r="B10" s="7">
        <v>8087</v>
      </c>
      <c r="C10" s="6">
        <v>7915</v>
      </c>
      <c r="D10" s="6">
        <v>7427</v>
      </c>
      <c r="E10" s="6">
        <v>7050</v>
      </c>
      <c r="F10" s="6">
        <v>6661</v>
      </c>
      <c r="G10" s="6">
        <v>6628</v>
      </c>
      <c r="H10" s="6">
        <v>6737</v>
      </c>
      <c r="I10" s="6">
        <v>6459</v>
      </c>
      <c r="J10" s="6">
        <v>6016</v>
      </c>
      <c r="K10" s="6">
        <v>5137</v>
      </c>
      <c r="L10" s="6">
        <v>4697</v>
      </c>
      <c r="M10" s="6">
        <v>4679</v>
      </c>
      <c r="N10" s="6">
        <v>4590</v>
      </c>
      <c r="O10" s="9">
        <v>4384</v>
      </c>
      <c r="P10" s="9"/>
      <c r="Q10" s="6">
        <v>86467</v>
      </c>
    </row>
    <row r="11" spans="1:17" ht="15.75" thickBot="1">
      <c r="A11" s="5" t="s">
        <v>9</v>
      </c>
      <c r="B11" s="6">
        <v>13878</v>
      </c>
      <c r="C11" s="7">
        <v>14107</v>
      </c>
      <c r="D11" s="6">
        <v>13056</v>
      </c>
      <c r="E11" s="6">
        <v>12609</v>
      </c>
      <c r="F11" s="6">
        <v>12981</v>
      </c>
      <c r="G11" s="6">
        <v>13166</v>
      </c>
      <c r="H11" s="6">
        <v>12902</v>
      </c>
      <c r="I11" s="6">
        <v>12058</v>
      </c>
      <c r="J11" s="6">
        <v>12393</v>
      </c>
      <c r="K11" s="6">
        <v>12360</v>
      </c>
      <c r="L11" s="6">
        <v>11785</v>
      </c>
      <c r="M11" s="6">
        <v>11260</v>
      </c>
      <c r="N11" s="6">
        <v>11075</v>
      </c>
      <c r="O11" s="9">
        <v>10637</v>
      </c>
      <c r="P11" s="9"/>
      <c r="Q11" s="6">
        <v>174267</v>
      </c>
    </row>
    <row r="12" spans="1:17" ht="15.75" thickBot="1">
      <c r="A12" s="5" t="s">
        <v>10</v>
      </c>
      <c r="B12" s="7">
        <v>38255</v>
      </c>
      <c r="C12" s="6">
        <v>37960</v>
      </c>
      <c r="D12" s="6">
        <v>36552</v>
      </c>
      <c r="E12" s="6">
        <v>35773</v>
      </c>
      <c r="F12" s="6">
        <v>33322</v>
      </c>
      <c r="G12" s="6">
        <v>33235</v>
      </c>
      <c r="H12" s="6">
        <v>31815</v>
      </c>
      <c r="I12" s="6">
        <v>29746</v>
      </c>
      <c r="J12" s="6">
        <v>28035</v>
      </c>
      <c r="K12" s="6">
        <v>28001</v>
      </c>
      <c r="L12" s="6">
        <v>27989</v>
      </c>
      <c r="M12" s="6">
        <v>24906</v>
      </c>
      <c r="N12" s="6">
        <v>24915</v>
      </c>
      <c r="O12" s="9">
        <v>23905</v>
      </c>
      <c r="P12" s="9"/>
      <c r="Q12" s="6">
        <v>434409</v>
      </c>
    </row>
    <row r="13" spans="1:17" ht="15.75" thickBot="1">
      <c r="A13" s="14" t="s">
        <v>11</v>
      </c>
      <c r="B13" s="28">
        <v>198062</v>
      </c>
      <c r="C13" s="15">
        <v>197653</v>
      </c>
      <c r="D13" s="15">
        <v>182733</v>
      </c>
      <c r="E13" s="15">
        <v>175221</v>
      </c>
      <c r="F13" s="15">
        <v>165035</v>
      </c>
      <c r="G13" s="15">
        <v>165188</v>
      </c>
      <c r="H13" s="15">
        <v>163357</v>
      </c>
      <c r="I13" s="15">
        <v>151845</v>
      </c>
      <c r="J13" s="15">
        <v>146905</v>
      </c>
      <c r="K13" s="15">
        <v>145205</v>
      </c>
      <c r="L13" s="15">
        <v>140481</v>
      </c>
      <c r="M13" s="15">
        <v>132222</v>
      </c>
      <c r="N13" s="15">
        <v>127525</v>
      </c>
      <c r="O13" s="18">
        <v>125030</v>
      </c>
      <c r="P13" s="18"/>
      <c r="Q13" s="15">
        <v>2216462</v>
      </c>
    </row>
    <row r="14" spans="1:17" ht="15.75" thickBot="1">
      <c r="A14" s="5" t="s">
        <v>12</v>
      </c>
      <c r="B14" s="6">
        <v>29821</v>
      </c>
      <c r="C14" s="6">
        <v>29523</v>
      </c>
      <c r="D14" s="7">
        <v>30386</v>
      </c>
      <c r="E14" s="6">
        <v>27820</v>
      </c>
      <c r="F14" s="6">
        <v>27728</v>
      </c>
      <c r="G14" s="6">
        <v>27648</v>
      </c>
      <c r="H14" s="6">
        <v>26465</v>
      </c>
      <c r="I14" s="6">
        <v>24902</v>
      </c>
      <c r="J14" s="6">
        <v>24345</v>
      </c>
      <c r="K14" s="6">
        <v>25284</v>
      </c>
      <c r="L14" s="6">
        <v>24876</v>
      </c>
      <c r="M14" s="6">
        <v>23034</v>
      </c>
      <c r="N14" s="9">
        <v>21663</v>
      </c>
      <c r="O14" s="6">
        <v>22051</v>
      </c>
      <c r="P14" s="6"/>
      <c r="Q14" s="6">
        <v>365546</v>
      </c>
    </row>
    <row r="15" spans="1:17" ht="15.75" thickBot="1">
      <c r="A15" s="5" t="s">
        <v>13</v>
      </c>
      <c r="B15" s="7">
        <v>6050</v>
      </c>
      <c r="C15" s="6">
        <v>5954</v>
      </c>
      <c r="D15" s="6">
        <v>5493</v>
      </c>
      <c r="E15" s="6">
        <v>5242</v>
      </c>
      <c r="F15" s="6">
        <v>4853</v>
      </c>
      <c r="G15" s="6">
        <v>5089</v>
      </c>
      <c r="H15" s="6">
        <v>5076</v>
      </c>
      <c r="I15" s="6">
        <v>4694</v>
      </c>
      <c r="J15" s="6">
        <v>4475</v>
      </c>
      <c r="K15" s="6">
        <v>4074</v>
      </c>
      <c r="L15" s="6">
        <v>4079</v>
      </c>
      <c r="M15" s="6">
        <v>3412</v>
      </c>
      <c r="N15" s="6">
        <v>3447</v>
      </c>
      <c r="O15" s="9">
        <v>3296</v>
      </c>
      <c r="P15" s="9"/>
      <c r="Q15" s="6">
        <v>65234</v>
      </c>
    </row>
    <row r="16" spans="1:17" ht="15.75" thickBot="1">
      <c r="A16" s="5" t="s">
        <v>14</v>
      </c>
      <c r="B16" s="6">
        <v>12059</v>
      </c>
      <c r="C16" s="7">
        <v>12607</v>
      </c>
      <c r="D16" s="6">
        <v>11921</v>
      </c>
      <c r="E16" s="6">
        <v>11067</v>
      </c>
      <c r="F16" s="6">
        <v>10470</v>
      </c>
      <c r="G16" s="6">
        <v>11193</v>
      </c>
      <c r="H16" s="6">
        <v>10230</v>
      </c>
      <c r="I16" s="6">
        <v>9996</v>
      </c>
      <c r="J16" s="6">
        <v>9624</v>
      </c>
      <c r="K16" s="6">
        <v>9874</v>
      </c>
      <c r="L16" s="6">
        <v>9465</v>
      </c>
      <c r="M16" s="6">
        <v>8002</v>
      </c>
      <c r="N16" s="6">
        <v>7961</v>
      </c>
      <c r="O16" s="9">
        <v>7866</v>
      </c>
      <c r="P16" s="9"/>
      <c r="Q16" s="6">
        <v>142335</v>
      </c>
    </row>
    <row r="17" spans="1:17" ht="15.75" thickBot="1">
      <c r="A17" s="5" t="s">
        <v>15</v>
      </c>
      <c r="B17" s="6">
        <v>44333</v>
      </c>
      <c r="C17" s="6">
        <v>44099</v>
      </c>
      <c r="D17" s="7">
        <v>43553</v>
      </c>
      <c r="E17" s="6">
        <v>45536</v>
      </c>
      <c r="F17" s="6">
        <v>45310</v>
      </c>
      <c r="G17" s="6">
        <v>43550</v>
      </c>
      <c r="H17" s="6">
        <v>41431</v>
      </c>
      <c r="I17" s="6">
        <v>38827</v>
      </c>
      <c r="J17" s="6">
        <v>39624</v>
      </c>
      <c r="K17" s="6">
        <v>38932</v>
      </c>
      <c r="L17" s="6">
        <v>37509</v>
      </c>
      <c r="M17" s="6">
        <v>33031</v>
      </c>
      <c r="N17" s="6">
        <v>30782</v>
      </c>
      <c r="O17" s="9">
        <v>28595</v>
      </c>
      <c r="P17" s="9"/>
      <c r="Q17" s="6">
        <v>555112</v>
      </c>
    </row>
    <row r="18" spans="1:17" ht="15.75" thickBot="1">
      <c r="A18" s="14" t="s">
        <v>16</v>
      </c>
      <c r="B18" s="28">
        <v>92263</v>
      </c>
      <c r="C18" s="15">
        <v>92183</v>
      </c>
      <c r="D18" s="16">
        <v>91353</v>
      </c>
      <c r="E18" s="15">
        <v>89665</v>
      </c>
      <c r="F18" s="15">
        <v>88361</v>
      </c>
      <c r="G18" s="15">
        <v>87480</v>
      </c>
      <c r="H18" s="15">
        <v>83202</v>
      </c>
      <c r="I18" s="15">
        <v>78419</v>
      </c>
      <c r="J18" s="15">
        <v>78068</v>
      </c>
      <c r="K18" s="15">
        <v>78164</v>
      </c>
      <c r="L18" s="15">
        <v>75929</v>
      </c>
      <c r="M18" s="15">
        <v>67479</v>
      </c>
      <c r="N18" s="15">
        <v>63853</v>
      </c>
      <c r="O18" s="18">
        <v>61808</v>
      </c>
      <c r="P18" s="18"/>
      <c r="Q18" s="15">
        <v>1128227</v>
      </c>
    </row>
    <row r="19" spans="1:17" ht="15.75" thickBot="1">
      <c r="A19" s="5" t="s">
        <v>17</v>
      </c>
      <c r="B19" s="6">
        <v>8342</v>
      </c>
      <c r="C19" s="7">
        <v>8496</v>
      </c>
      <c r="D19" s="6">
        <v>8066</v>
      </c>
      <c r="E19" s="6">
        <v>7544</v>
      </c>
      <c r="F19" s="6">
        <v>7225</v>
      </c>
      <c r="G19" s="6">
        <v>7052</v>
      </c>
      <c r="H19" s="6">
        <v>6382</v>
      </c>
      <c r="I19" s="6">
        <v>6043</v>
      </c>
      <c r="J19" s="6">
        <v>5989</v>
      </c>
      <c r="K19" s="6">
        <v>6377</v>
      </c>
      <c r="L19" s="6">
        <v>6221</v>
      </c>
      <c r="M19" s="6">
        <v>5524</v>
      </c>
      <c r="N19" s="6">
        <v>5464</v>
      </c>
      <c r="O19" s="9">
        <v>5195</v>
      </c>
      <c r="P19" s="9"/>
      <c r="Q19" s="6">
        <v>93920</v>
      </c>
    </row>
    <row r="20" spans="1:17" ht="15.75" thickBot="1">
      <c r="A20" s="5" t="s">
        <v>18</v>
      </c>
      <c r="B20" s="7">
        <v>1585</v>
      </c>
      <c r="C20" s="6">
        <v>1402</v>
      </c>
      <c r="D20" s="6">
        <v>1135</v>
      </c>
      <c r="E20" s="10">
        <v>929</v>
      </c>
      <c r="F20" s="10">
        <v>896</v>
      </c>
      <c r="G20" s="10">
        <v>954</v>
      </c>
      <c r="H20" s="10">
        <v>864</v>
      </c>
      <c r="I20" s="10">
        <v>925</v>
      </c>
      <c r="J20" s="10">
        <v>838</v>
      </c>
      <c r="K20" s="6">
        <v>1056</v>
      </c>
      <c r="L20" s="6">
        <v>1008</v>
      </c>
      <c r="M20" s="10">
        <v>956</v>
      </c>
      <c r="N20" s="10">
        <v>800</v>
      </c>
      <c r="O20" s="12">
        <v>782</v>
      </c>
      <c r="P20" s="12"/>
      <c r="Q20" s="6">
        <v>14130</v>
      </c>
    </row>
    <row r="21" spans="1:17" ht="15.75" thickBot="1">
      <c r="A21" s="5" t="s">
        <v>19</v>
      </c>
      <c r="B21" s="6">
        <v>16043</v>
      </c>
      <c r="C21" s="7">
        <v>18906</v>
      </c>
      <c r="D21" s="6">
        <v>17144</v>
      </c>
      <c r="E21" s="6">
        <v>15389</v>
      </c>
      <c r="F21" s="6">
        <v>17321</v>
      </c>
      <c r="G21" s="6">
        <v>16455</v>
      </c>
      <c r="H21" s="6">
        <v>16750</v>
      </c>
      <c r="I21" s="6">
        <v>17380</v>
      </c>
      <c r="J21" s="6">
        <v>17813</v>
      </c>
      <c r="K21" s="6">
        <v>17050</v>
      </c>
      <c r="L21" s="6">
        <v>15294</v>
      </c>
      <c r="M21" s="6">
        <v>14802</v>
      </c>
      <c r="N21" s="9">
        <v>13854</v>
      </c>
      <c r="O21" s="6">
        <v>13980</v>
      </c>
      <c r="P21" s="6"/>
      <c r="Q21" s="6">
        <v>228181</v>
      </c>
    </row>
    <row r="22" spans="1:17" ht="15.75" thickBot="1">
      <c r="A22" s="5" t="s">
        <v>20</v>
      </c>
      <c r="B22" s="6">
        <v>17812</v>
      </c>
      <c r="C22" s="7">
        <v>18895</v>
      </c>
      <c r="D22" s="6">
        <v>17874</v>
      </c>
      <c r="E22" s="6">
        <v>17277</v>
      </c>
      <c r="F22" s="6">
        <v>18727</v>
      </c>
      <c r="G22" s="6">
        <v>19346</v>
      </c>
      <c r="H22" s="6">
        <v>19652</v>
      </c>
      <c r="I22" s="6">
        <v>20259</v>
      </c>
      <c r="J22" s="6">
        <v>21356</v>
      </c>
      <c r="K22" s="6">
        <v>20926</v>
      </c>
      <c r="L22" s="6">
        <v>20263</v>
      </c>
      <c r="M22" s="9">
        <v>16569</v>
      </c>
      <c r="N22" s="6">
        <v>17147</v>
      </c>
      <c r="O22" s="6">
        <v>15919</v>
      </c>
      <c r="P22" s="6"/>
      <c r="Q22" s="6">
        <v>262022</v>
      </c>
    </row>
    <row r="23" spans="1:17" ht="15.75" thickBot="1">
      <c r="A23" s="5" t="s">
        <v>21</v>
      </c>
      <c r="B23" s="6">
        <v>1434</v>
      </c>
      <c r="C23" s="7">
        <v>1556</v>
      </c>
      <c r="D23" s="6">
        <v>1482</v>
      </c>
      <c r="E23" s="9">
        <v>1407</v>
      </c>
      <c r="F23" s="6">
        <v>1444</v>
      </c>
      <c r="G23" s="6">
        <v>1522</v>
      </c>
      <c r="H23" s="6">
        <v>1512</v>
      </c>
      <c r="I23" s="6">
        <v>1622</v>
      </c>
      <c r="J23" s="6">
        <v>1627</v>
      </c>
      <c r="K23" s="6">
        <v>2015</v>
      </c>
      <c r="L23" s="6">
        <v>1780</v>
      </c>
      <c r="M23" s="6">
        <v>1634</v>
      </c>
      <c r="N23" s="6">
        <v>1477</v>
      </c>
      <c r="O23" s="6">
        <v>1527</v>
      </c>
      <c r="P23" s="6"/>
      <c r="Q23" s="6">
        <v>22039</v>
      </c>
    </row>
    <row r="24" spans="1:17" ht="15.75" thickBot="1">
      <c r="A24" s="5" t="s">
        <v>22</v>
      </c>
      <c r="B24" s="6">
        <v>7341</v>
      </c>
      <c r="C24" s="7">
        <v>7897</v>
      </c>
      <c r="D24" s="6">
        <v>7275</v>
      </c>
      <c r="E24" s="6">
        <v>6919</v>
      </c>
      <c r="F24" s="6">
        <v>6627</v>
      </c>
      <c r="G24" s="6">
        <v>6129</v>
      </c>
      <c r="H24" s="6">
        <v>5869</v>
      </c>
      <c r="I24" s="6">
        <v>5650</v>
      </c>
      <c r="J24" s="6">
        <v>5896</v>
      </c>
      <c r="K24" s="6">
        <v>5645</v>
      </c>
      <c r="L24" s="6">
        <v>5116</v>
      </c>
      <c r="M24" s="6">
        <v>4697</v>
      </c>
      <c r="N24" s="6">
        <v>4721</v>
      </c>
      <c r="O24" s="9">
        <v>4428</v>
      </c>
      <c r="P24" s="9"/>
      <c r="Q24" s="6">
        <v>84210</v>
      </c>
    </row>
    <row r="25" spans="1:17" ht="15.75" thickBot="1">
      <c r="A25" s="5" t="s">
        <v>23</v>
      </c>
      <c r="B25" s="6">
        <v>22991</v>
      </c>
      <c r="C25" s="7">
        <v>23724</v>
      </c>
      <c r="D25" s="6">
        <v>22181</v>
      </c>
      <c r="E25" s="6">
        <v>20847</v>
      </c>
      <c r="F25" s="6">
        <v>21534</v>
      </c>
      <c r="G25" s="6">
        <v>21196</v>
      </c>
      <c r="H25" s="6">
        <v>21442</v>
      </c>
      <c r="I25" s="6">
        <v>21868</v>
      </c>
      <c r="J25" s="6">
        <v>21742</v>
      </c>
      <c r="K25" s="6">
        <v>22004</v>
      </c>
      <c r="L25" s="6">
        <v>20129</v>
      </c>
      <c r="M25" s="6">
        <v>17718</v>
      </c>
      <c r="N25" s="6">
        <v>17726</v>
      </c>
      <c r="O25" s="9">
        <v>17167</v>
      </c>
      <c r="P25" s="9"/>
      <c r="Q25" s="6">
        <v>292269</v>
      </c>
    </row>
    <row r="26" spans="1:17" ht="15.75" thickBot="1">
      <c r="A26" s="5" t="s">
        <v>24</v>
      </c>
      <c r="B26" s="6">
        <v>7413</v>
      </c>
      <c r="C26" s="7">
        <v>7780</v>
      </c>
      <c r="D26" s="6">
        <v>7232</v>
      </c>
      <c r="E26" s="6">
        <v>7981</v>
      </c>
      <c r="F26" s="6">
        <v>7688</v>
      </c>
      <c r="G26" s="6">
        <v>7633</v>
      </c>
      <c r="H26" s="6">
        <v>6820</v>
      </c>
      <c r="I26" s="6">
        <v>6728</v>
      </c>
      <c r="J26" s="6">
        <v>7024</v>
      </c>
      <c r="K26" s="6">
        <v>6278</v>
      </c>
      <c r="L26" s="6">
        <v>5798</v>
      </c>
      <c r="M26" s="6">
        <v>5263</v>
      </c>
      <c r="N26" s="9">
        <v>5526</v>
      </c>
      <c r="O26" s="6">
        <v>5311</v>
      </c>
      <c r="P26" s="6"/>
      <c r="Q26" s="6">
        <v>94475</v>
      </c>
    </row>
    <row r="27" spans="1:17" ht="24.75" thickBot="1">
      <c r="A27" s="17" t="s">
        <v>25</v>
      </c>
      <c r="B27" s="15">
        <v>82961</v>
      </c>
      <c r="C27" s="28">
        <v>88656</v>
      </c>
      <c r="D27" s="15">
        <v>82389</v>
      </c>
      <c r="E27" s="15">
        <v>78293</v>
      </c>
      <c r="F27" s="15">
        <v>81462</v>
      </c>
      <c r="G27" s="15">
        <v>80287</v>
      </c>
      <c r="H27" s="15">
        <v>79291</v>
      </c>
      <c r="I27" s="15">
        <v>80475</v>
      </c>
      <c r="J27" s="15">
        <v>82285</v>
      </c>
      <c r="K27" s="15">
        <v>81351</v>
      </c>
      <c r="L27" s="15">
        <v>75609</v>
      </c>
      <c r="M27" s="15">
        <v>67163</v>
      </c>
      <c r="N27" s="15">
        <v>66715</v>
      </c>
      <c r="O27" s="18">
        <v>64309</v>
      </c>
      <c r="P27" s="18"/>
      <c r="Q27" s="15">
        <v>1091246</v>
      </c>
    </row>
    <row r="28" spans="1:17" ht="15.75" thickBot="1">
      <c r="A28" s="19" t="s">
        <v>26</v>
      </c>
      <c r="B28" s="16">
        <v>373286</v>
      </c>
      <c r="C28" s="16">
        <v>378492</v>
      </c>
      <c r="D28" s="16">
        <v>356475</v>
      </c>
      <c r="E28" s="16">
        <v>343179</v>
      </c>
      <c r="F28" s="16">
        <v>334858</v>
      </c>
      <c r="G28" s="16">
        <v>332955</v>
      </c>
      <c r="H28" s="16">
        <v>325850</v>
      </c>
      <c r="I28" s="16">
        <v>310739</v>
      </c>
      <c r="J28" s="16">
        <v>307258</v>
      </c>
      <c r="K28" s="16">
        <v>304720</v>
      </c>
      <c r="L28" s="16">
        <v>292019</v>
      </c>
      <c r="M28" s="16">
        <v>266864</v>
      </c>
      <c r="N28" s="16">
        <v>258093</v>
      </c>
      <c r="O28" s="18">
        <v>251147</v>
      </c>
      <c r="P28" s="18"/>
      <c r="Q28" s="16">
        <v>4435935</v>
      </c>
    </row>
    <row r="30" spans="1:17" ht="15.75">
      <c r="A30" s="2"/>
    </row>
    <row r="31" spans="1:17" ht="16.5" thickBot="1">
      <c r="A31" s="297" t="s">
        <v>27</v>
      </c>
      <c r="B31" s="297"/>
      <c r="C31" s="297"/>
      <c r="D31" s="297"/>
      <c r="E31" s="297"/>
      <c r="F31" s="297"/>
      <c r="G31" s="297"/>
      <c r="H31" s="297"/>
      <c r="I31" s="297"/>
      <c r="J31" s="297"/>
      <c r="K31" s="297"/>
      <c r="L31" s="297"/>
      <c r="M31" s="297"/>
    </row>
    <row r="32" spans="1:17" ht="15.75" thickBot="1">
      <c r="A32" s="3" t="s">
        <v>1</v>
      </c>
      <c r="B32" s="4">
        <v>2001</v>
      </c>
      <c r="C32" s="4">
        <v>2002</v>
      </c>
      <c r="D32" s="4">
        <v>2003</v>
      </c>
      <c r="E32" s="4">
        <v>2004</v>
      </c>
      <c r="F32" s="4">
        <v>2005</v>
      </c>
      <c r="G32" s="4">
        <v>2006</v>
      </c>
      <c r="H32" s="4">
        <v>2007</v>
      </c>
      <c r="I32" s="4">
        <v>2008</v>
      </c>
      <c r="J32" s="4">
        <v>2009</v>
      </c>
      <c r="K32" s="4">
        <v>2010</v>
      </c>
      <c r="L32" s="4">
        <v>2011</v>
      </c>
      <c r="M32" s="4">
        <v>2012</v>
      </c>
      <c r="N32" s="4">
        <v>2013</v>
      </c>
      <c r="O32" s="4">
        <v>2014</v>
      </c>
      <c r="P32" s="4"/>
      <c r="Q32" s="4" t="s">
        <v>26</v>
      </c>
    </row>
    <row r="33" spans="1:17" ht="15.75" thickBot="1">
      <c r="A33" s="5" t="s">
        <v>3</v>
      </c>
      <c r="B33" s="13">
        <v>8.6</v>
      </c>
      <c r="C33" s="11">
        <v>9.06</v>
      </c>
      <c r="D33" s="13">
        <v>7.96</v>
      </c>
      <c r="E33" s="13">
        <v>7.77</v>
      </c>
      <c r="F33" s="13">
        <v>7.52</v>
      </c>
      <c r="G33" s="13">
        <v>7.56</v>
      </c>
      <c r="H33" s="13">
        <v>7.32</v>
      </c>
      <c r="I33" s="13">
        <v>6.59</v>
      </c>
      <c r="J33" s="13">
        <v>6.85</v>
      </c>
      <c r="K33" s="13">
        <v>6.85</v>
      </c>
      <c r="L33" s="13">
        <v>6.63</v>
      </c>
      <c r="M33" s="13">
        <v>6.03</v>
      </c>
      <c r="N33" s="12">
        <v>5.61</v>
      </c>
      <c r="O33" s="13">
        <v>5.64</v>
      </c>
      <c r="P33" s="13"/>
      <c r="Q33" s="21">
        <v>100</v>
      </c>
    </row>
    <row r="34" spans="1:17" ht="15.75" thickBot="1">
      <c r="A34" s="5" t="s">
        <v>4</v>
      </c>
      <c r="B34" s="13">
        <v>8.77</v>
      </c>
      <c r="C34" s="11">
        <v>9.48</v>
      </c>
      <c r="D34" s="13">
        <v>7.9</v>
      </c>
      <c r="E34" s="13">
        <v>7.95</v>
      </c>
      <c r="F34" s="13">
        <v>7.48</v>
      </c>
      <c r="G34" s="13">
        <v>7.96</v>
      </c>
      <c r="H34" s="13">
        <v>7.02</v>
      </c>
      <c r="I34" s="13">
        <v>5.72</v>
      </c>
      <c r="J34" s="13">
        <v>7.12</v>
      </c>
      <c r="K34" s="13">
        <v>7.07</v>
      </c>
      <c r="L34" s="12">
        <v>5.65</v>
      </c>
      <c r="M34" s="13">
        <v>5.7</v>
      </c>
      <c r="N34" s="13">
        <v>6.36</v>
      </c>
      <c r="O34" s="13">
        <v>5.83</v>
      </c>
      <c r="P34" s="13"/>
      <c r="Q34" s="21">
        <v>100</v>
      </c>
    </row>
    <row r="35" spans="1:17" ht="15.75" thickBot="1">
      <c r="A35" s="5" t="s">
        <v>5</v>
      </c>
      <c r="B35" s="13">
        <v>9.1999999999999993</v>
      </c>
      <c r="C35" s="11">
        <v>9.2200000000000006</v>
      </c>
      <c r="D35" s="13">
        <v>8.52</v>
      </c>
      <c r="E35" s="13">
        <v>7.98</v>
      </c>
      <c r="F35" s="13">
        <v>7.23</v>
      </c>
      <c r="G35" s="13">
        <v>7.09</v>
      </c>
      <c r="H35" s="13">
        <v>7.34</v>
      </c>
      <c r="I35" s="13">
        <v>6.91</v>
      </c>
      <c r="J35" s="13">
        <v>6.62</v>
      </c>
      <c r="K35" s="13">
        <v>6.53</v>
      </c>
      <c r="L35" s="13">
        <v>6.17</v>
      </c>
      <c r="M35" s="13">
        <v>5.95</v>
      </c>
      <c r="N35" s="13">
        <v>5.7</v>
      </c>
      <c r="O35" s="12">
        <v>5.55</v>
      </c>
      <c r="P35" s="12"/>
      <c r="Q35" s="21">
        <v>100</v>
      </c>
    </row>
    <row r="36" spans="1:17" ht="15.75" thickBot="1">
      <c r="A36" s="5" t="s">
        <v>6</v>
      </c>
      <c r="B36" s="11">
        <v>9.41</v>
      </c>
      <c r="C36" s="13">
        <v>8.75</v>
      </c>
      <c r="D36" s="13">
        <v>7.68</v>
      </c>
      <c r="E36" s="13">
        <v>7.35</v>
      </c>
      <c r="F36" s="13">
        <v>7.54</v>
      </c>
      <c r="G36" s="13">
        <v>7.27</v>
      </c>
      <c r="H36" s="13">
        <v>6.81</v>
      </c>
      <c r="I36" s="13">
        <v>6.57</v>
      </c>
      <c r="J36" s="13">
        <v>6.03</v>
      </c>
      <c r="K36" s="12">
        <v>5.84</v>
      </c>
      <c r="L36" s="13">
        <v>6.41</v>
      </c>
      <c r="M36" s="13">
        <v>7.04</v>
      </c>
      <c r="N36" s="13">
        <v>6.82</v>
      </c>
      <c r="O36" s="13">
        <v>6.47</v>
      </c>
      <c r="P36" s="13"/>
      <c r="Q36" s="21">
        <v>100</v>
      </c>
    </row>
    <row r="37" spans="1:17" ht="15.75" thickBot="1">
      <c r="A37" s="5" t="s">
        <v>7</v>
      </c>
      <c r="B37" s="11">
        <v>9.07</v>
      </c>
      <c r="C37" s="13">
        <v>8.68</v>
      </c>
      <c r="D37" s="13">
        <v>8</v>
      </c>
      <c r="E37" s="13">
        <v>7.81</v>
      </c>
      <c r="F37" s="13">
        <v>7.53</v>
      </c>
      <c r="G37" s="13">
        <v>7.9</v>
      </c>
      <c r="H37" s="13">
        <v>7.52</v>
      </c>
      <c r="I37" s="13">
        <v>6.82</v>
      </c>
      <c r="J37" s="13">
        <v>6.44</v>
      </c>
      <c r="K37" s="13">
        <v>6.49</v>
      </c>
      <c r="L37" s="13">
        <v>6.39</v>
      </c>
      <c r="M37" s="13">
        <v>5.94</v>
      </c>
      <c r="N37" s="12">
        <v>5.64</v>
      </c>
      <c r="O37" s="13">
        <v>5.79</v>
      </c>
      <c r="P37" s="13"/>
      <c r="Q37" s="21">
        <v>100</v>
      </c>
    </row>
    <row r="38" spans="1:17" ht="15.75" thickBot="1">
      <c r="A38" s="5" t="s">
        <v>8</v>
      </c>
      <c r="B38" s="11">
        <v>9.35</v>
      </c>
      <c r="C38" s="13">
        <v>9.15</v>
      </c>
      <c r="D38" s="13">
        <v>8.59</v>
      </c>
      <c r="E38" s="13">
        <v>8.15</v>
      </c>
      <c r="F38" s="13">
        <v>7.7</v>
      </c>
      <c r="G38" s="13">
        <v>7.67</v>
      </c>
      <c r="H38" s="13">
        <v>7.79</v>
      </c>
      <c r="I38" s="13">
        <v>7.47</v>
      </c>
      <c r="J38" s="13">
        <v>6.96</v>
      </c>
      <c r="K38" s="13">
        <v>5.94</v>
      </c>
      <c r="L38" s="13">
        <v>5.43</v>
      </c>
      <c r="M38" s="13">
        <v>5.41</v>
      </c>
      <c r="N38" s="13">
        <v>5.31</v>
      </c>
      <c r="O38" s="12">
        <v>5.07</v>
      </c>
      <c r="P38" s="12"/>
      <c r="Q38" s="21">
        <v>100</v>
      </c>
    </row>
    <row r="39" spans="1:17" ht="15.75" thickBot="1">
      <c r="A39" s="5" t="s">
        <v>9</v>
      </c>
      <c r="B39" s="13">
        <v>7.96</v>
      </c>
      <c r="C39" s="11">
        <v>8.1</v>
      </c>
      <c r="D39" s="13">
        <v>7.49</v>
      </c>
      <c r="E39" s="13">
        <v>7.24</v>
      </c>
      <c r="F39" s="13">
        <v>7.45</v>
      </c>
      <c r="G39" s="13">
        <v>7.56</v>
      </c>
      <c r="H39" s="13">
        <v>7.4</v>
      </c>
      <c r="I39" s="13">
        <v>6.92</v>
      </c>
      <c r="J39" s="13">
        <v>7.11</v>
      </c>
      <c r="K39" s="13">
        <v>7.09</v>
      </c>
      <c r="L39" s="13">
        <v>6.76</v>
      </c>
      <c r="M39" s="13">
        <v>6.46</v>
      </c>
      <c r="N39" s="13">
        <v>6.36</v>
      </c>
      <c r="O39" s="12">
        <v>6.1</v>
      </c>
      <c r="P39" s="12"/>
      <c r="Q39" s="21">
        <v>100</v>
      </c>
    </row>
    <row r="40" spans="1:17" ht="15.75" thickBot="1">
      <c r="A40" s="5" t="s">
        <v>10</v>
      </c>
      <c r="B40" s="11">
        <v>8.81</v>
      </c>
      <c r="C40" s="13">
        <v>8.74</v>
      </c>
      <c r="D40" s="13">
        <v>8.41</v>
      </c>
      <c r="E40" s="13">
        <v>8.23</v>
      </c>
      <c r="F40" s="13">
        <v>7.67</v>
      </c>
      <c r="G40" s="13">
        <v>7.65</v>
      </c>
      <c r="H40" s="13">
        <v>7.32</v>
      </c>
      <c r="I40" s="13">
        <v>6.85</v>
      </c>
      <c r="J40" s="13">
        <v>6.45</v>
      </c>
      <c r="K40" s="13">
        <v>6.45</v>
      </c>
      <c r="L40" s="13">
        <v>6.44</v>
      </c>
      <c r="M40" s="13">
        <v>5.73</v>
      </c>
      <c r="N40" s="13">
        <v>5.74</v>
      </c>
      <c r="O40" s="12">
        <v>5.5</v>
      </c>
      <c r="P40" s="12"/>
      <c r="Q40" s="21">
        <v>100</v>
      </c>
    </row>
    <row r="41" spans="1:17" ht="15.75" thickBot="1">
      <c r="A41" s="14" t="s">
        <v>11</v>
      </c>
      <c r="B41" s="22">
        <v>8.94</v>
      </c>
      <c r="C41" s="21">
        <v>8.92</v>
      </c>
      <c r="D41" s="21">
        <v>8.24</v>
      </c>
      <c r="E41" s="21">
        <v>7.91</v>
      </c>
      <c r="F41" s="21">
        <v>7.45</v>
      </c>
      <c r="G41" s="21">
        <v>7.45</v>
      </c>
      <c r="H41" s="21">
        <v>7.37</v>
      </c>
      <c r="I41" s="21">
        <v>6.85</v>
      </c>
      <c r="J41" s="21">
        <v>6.63</v>
      </c>
      <c r="K41" s="21">
        <v>6.55</v>
      </c>
      <c r="L41" s="21">
        <v>6.34</v>
      </c>
      <c r="M41" s="21">
        <v>5.97</v>
      </c>
      <c r="N41" s="21">
        <v>5.75</v>
      </c>
      <c r="O41" s="24">
        <v>5.64</v>
      </c>
      <c r="P41" s="24"/>
      <c r="Q41" s="21">
        <v>100</v>
      </c>
    </row>
    <row r="42" spans="1:17" ht="15.75" thickBot="1">
      <c r="A42" s="5" t="s">
        <v>12</v>
      </c>
      <c r="B42" s="13">
        <v>8.16</v>
      </c>
      <c r="C42" s="13">
        <v>8.08</v>
      </c>
      <c r="D42" s="11">
        <v>8.31</v>
      </c>
      <c r="E42" s="13">
        <v>7.61</v>
      </c>
      <c r="F42" s="13">
        <v>7.59</v>
      </c>
      <c r="G42" s="13">
        <v>7.56</v>
      </c>
      <c r="H42" s="13">
        <v>7.24</v>
      </c>
      <c r="I42" s="13">
        <v>6.81</v>
      </c>
      <c r="J42" s="13">
        <v>6.66</v>
      </c>
      <c r="K42" s="13">
        <v>6.92</v>
      </c>
      <c r="L42" s="13">
        <v>6.81</v>
      </c>
      <c r="M42" s="13">
        <v>6.3</v>
      </c>
      <c r="N42" s="12">
        <v>5.93</v>
      </c>
      <c r="O42" s="13">
        <v>6.03</v>
      </c>
      <c r="P42" s="13"/>
      <c r="Q42" s="21">
        <v>100</v>
      </c>
    </row>
    <row r="43" spans="1:17" ht="15.75" thickBot="1">
      <c r="A43" s="5" t="s">
        <v>13</v>
      </c>
      <c r="B43" s="11">
        <v>9.27</v>
      </c>
      <c r="C43" s="13">
        <v>9.1300000000000008</v>
      </c>
      <c r="D43" s="13">
        <v>8.42</v>
      </c>
      <c r="E43" s="13">
        <v>8.0399999999999991</v>
      </c>
      <c r="F43" s="13">
        <v>7.44</v>
      </c>
      <c r="G43" s="13">
        <v>7.8</v>
      </c>
      <c r="H43" s="13">
        <v>7.78</v>
      </c>
      <c r="I43" s="13">
        <v>7.2</v>
      </c>
      <c r="J43" s="13">
        <v>6.86</v>
      </c>
      <c r="K43" s="13">
        <v>6.25</v>
      </c>
      <c r="L43" s="13">
        <v>6.25</v>
      </c>
      <c r="M43" s="13">
        <v>5.23</v>
      </c>
      <c r="N43" s="13">
        <v>5.28</v>
      </c>
      <c r="O43" s="12">
        <v>5.05</v>
      </c>
      <c r="P43" s="12"/>
      <c r="Q43" s="21">
        <v>100</v>
      </c>
    </row>
    <row r="44" spans="1:17" ht="15.75" thickBot="1">
      <c r="A44" s="5" t="s">
        <v>14</v>
      </c>
      <c r="B44" s="13">
        <v>8.4700000000000006</v>
      </c>
      <c r="C44" s="11">
        <v>8.86</v>
      </c>
      <c r="D44" s="13">
        <v>8.3800000000000008</v>
      </c>
      <c r="E44" s="13">
        <v>7.78</v>
      </c>
      <c r="F44" s="13">
        <v>7.36</v>
      </c>
      <c r="G44" s="13">
        <v>7.86</v>
      </c>
      <c r="H44" s="13">
        <v>7.19</v>
      </c>
      <c r="I44" s="13">
        <v>7.02</v>
      </c>
      <c r="J44" s="13">
        <v>6.76</v>
      </c>
      <c r="K44" s="13">
        <v>6.94</v>
      </c>
      <c r="L44" s="13">
        <v>6.65</v>
      </c>
      <c r="M44" s="13">
        <v>5.62</v>
      </c>
      <c r="N44" s="13">
        <v>5.59</v>
      </c>
      <c r="O44" s="12">
        <v>5.53</v>
      </c>
      <c r="P44" s="12"/>
      <c r="Q44" s="21">
        <v>100</v>
      </c>
    </row>
    <row r="45" spans="1:17" ht="15.75" thickBot="1">
      <c r="A45" s="5" t="s">
        <v>15</v>
      </c>
      <c r="B45" s="13">
        <v>7.99</v>
      </c>
      <c r="C45" s="13">
        <v>7.94</v>
      </c>
      <c r="D45" s="13">
        <v>7.85</v>
      </c>
      <c r="E45" s="11">
        <v>8.1999999999999993</v>
      </c>
      <c r="F45" s="13">
        <v>8.16</v>
      </c>
      <c r="G45" s="13">
        <v>7.85</v>
      </c>
      <c r="H45" s="13">
        <v>7.46</v>
      </c>
      <c r="I45" s="13">
        <v>6.99</v>
      </c>
      <c r="J45" s="13">
        <v>7.14</v>
      </c>
      <c r="K45" s="13">
        <v>7.01</v>
      </c>
      <c r="L45" s="13">
        <v>6.76</v>
      </c>
      <c r="M45" s="13">
        <v>5.95</v>
      </c>
      <c r="N45" s="13">
        <v>5.55</v>
      </c>
      <c r="O45" s="12">
        <v>5.15</v>
      </c>
      <c r="P45" s="12"/>
      <c r="Q45" s="21">
        <v>100</v>
      </c>
    </row>
    <row r="46" spans="1:17" ht="15.75" thickBot="1">
      <c r="A46" s="14" t="s">
        <v>16</v>
      </c>
      <c r="B46" s="22">
        <v>8.18</v>
      </c>
      <c r="C46" s="21">
        <v>8.17</v>
      </c>
      <c r="D46" s="21">
        <v>8.1</v>
      </c>
      <c r="E46" s="21">
        <v>7.95</v>
      </c>
      <c r="F46" s="21">
        <v>7.83</v>
      </c>
      <c r="G46" s="21">
        <v>7.75</v>
      </c>
      <c r="H46" s="21">
        <v>7.37</v>
      </c>
      <c r="I46" s="21">
        <v>6.95</v>
      </c>
      <c r="J46" s="21">
        <v>6.92</v>
      </c>
      <c r="K46" s="21">
        <v>6.93</v>
      </c>
      <c r="L46" s="21">
        <v>6.73</v>
      </c>
      <c r="M46" s="21">
        <v>5.98</v>
      </c>
      <c r="N46" s="21">
        <v>5.66</v>
      </c>
      <c r="O46" s="24">
        <v>5.48</v>
      </c>
      <c r="P46" s="24"/>
      <c r="Q46" s="21">
        <v>100</v>
      </c>
    </row>
    <row r="47" spans="1:17" ht="15.75" thickBot="1">
      <c r="A47" s="5" t="s">
        <v>17</v>
      </c>
      <c r="B47" s="13">
        <v>8.8800000000000008</v>
      </c>
      <c r="C47" s="11">
        <v>9.0500000000000007</v>
      </c>
      <c r="D47" s="13">
        <v>8.59</v>
      </c>
      <c r="E47" s="13">
        <v>8.0299999999999994</v>
      </c>
      <c r="F47" s="13">
        <v>7.69</v>
      </c>
      <c r="G47" s="13">
        <v>7.51</v>
      </c>
      <c r="H47" s="13">
        <v>6.8</v>
      </c>
      <c r="I47" s="13">
        <v>6.43</v>
      </c>
      <c r="J47" s="13">
        <v>6.38</v>
      </c>
      <c r="K47" s="13">
        <v>6.79</v>
      </c>
      <c r="L47" s="13">
        <v>6.62</v>
      </c>
      <c r="M47" s="13">
        <v>5.88</v>
      </c>
      <c r="N47" s="13">
        <v>5.82</v>
      </c>
      <c r="O47" s="12">
        <v>5.53</v>
      </c>
      <c r="P47" s="12"/>
      <c r="Q47" s="21">
        <v>100</v>
      </c>
    </row>
    <row r="48" spans="1:17" ht="15.75" thickBot="1">
      <c r="A48" s="5" t="s">
        <v>18</v>
      </c>
      <c r="B48" s="11">
        <v>11.22</v>
      </c>
      <c r="C48" s="13">
        <v>9.92</v>
      </c>
      <c r="D48" s="13">
        <v>8.0299999999999994</v>
      </c>
      <c r="E48" s="13">
        <v>6.57</v>
      </c>
      <c r="F48" s="13">
        <v>6.34</v>
      </c>
      <c r="G48" s="13">
        <v>6.75</v>
      </c>
      <c r="H48" s="13">
        <v>6.11</v>
      </c>
      <c r="I48" s="13">
        <v>6.55</v>
      </c>
      <c r="J48" s="13">
        <v>5.93</v>
      </c>
      <c r="K48" s="13">
        <v>7.47</v>
      </c>
      <c r="L48" s="13">
        <v>7.13</v>
      </c>
      <c r="M48" s="13">
        <v>6.77</v>
      </c>
      <c r="N48" s="13">
        <v>5.66</v>
      </c>
      <c r="O48" s="12">
        <v>5.53</v>
      </c>
      <c r="P48" s="12"/>
      <c r="Q48" s="21">
        <v>100</v>
      </c>
    </row>
    <row r="49" spans="1:17" ht="15.75" thickBot="1">
      <c r="A49" s="5" t="s">
        <v>19</v>
      </c>
      <c r="B49" s="13">
        <v>7.03</v>
      </c>
      <c r="C49" s="11">
        <v>8.2899999999999991</v>
      </c>
      <c r="D49" s="13">
        <v>7.51</v>
      </c>
      <c r="E49" s="13">
        <v>6.74</v>
      </c>
      <c r="F49" s="13">
        <v>7.59</v>
      </c>
      <c r="G49" s="13">
        <v>7.21</v>
      </c>
      <c r="H49" s="13">
        <v>7.34</v>
      </c>
      <c r="I49" s="13">
        <v>7.62</v>
      </c>
      <c r="J49" s="13">
        <v>7.81</v>
      </c>
      <c r="K49" s="13">
        <v>7.47</v>
      </c>
      <c r="L49" s="13">
        <v>6.7</v>
      </c>
      <c r="M49" s="13">
        <v>6.49</v>
      </c>
      <c r="N49" s="12">
        <v>6.07</v>
      </c>
      <c r="O49" s="13">
        <v>6.13</v>
      </c>
      <c r="P49" s="13"/>
      <c r="Q49" s="21">
        <v>100</v>
      </c>
    </row>
    <row r="50" spans="1:17" ht="15.75" thickBot="1">
      <c r="A50" s="5" t="s">
        <v>20</v>
      </c>
      <c r="B50" s="13">
        <v>6.8</v>
      </c>
      <c r="C50" s="13">
        <v>7.21</v>
      </c>
      <c r="D50" s="13">
        <v>6.82</v>
      </c>
      <c r="E50" s="13">
        <v>6.59</v>
      </c>
      <c r="F50" s="13">
        <v>7.15</v>
      </c>
      <c r="G50" s="13">
        <v>7.38</v>
      </c>
      <c r="H50" s="13">
        <v>7.5</v>
      </c>
      <c r="I50" s="13">
        <v>7.73</v>
      </c>
      <c r="J50" s="11">
        <v>8.15</v>
      </c>
      <c r="K50" s="13">
        <v>7.99</v>
      </c>
      <c r="L50" s="13">
        <v>7.73</v>
      </c>
      <c r="M50" s="13">
        <v>6.32</v>
      </c>
      <c r="N50" s="13">
        <v>6.54</v>
      </c>
      <c r="O50" s="12">
        <v>6.08</v>
      </c>
      <c r="P50" s="12"/>
      <c r="Q50" s="21">
        <v>100</v>
      </c>
    </row>
    <row r="51" spans="1:17" ht="15.75" thickBot="1">
      <c r="A51" s="5" t="s">
        <v>21</v>
      </c>
      <c r="B51" s="13">
        <v>6.51</v>
      </c>
      <c r="C51" s="13">
        <v>7.06</v>
      </c>
      <c r="D51" s="13">
        <v>6.72</v>
      </c>
      <c r="E51" s="12">
        <v>6.38</v>
      </c>
      <c r="F51" s="13">
        <v>6.55</v>
      </c>
      <c r="G51" s="13">
        <v>6.91</v>
      </c>
      <c r="H51" s="13">
        <v>6.86</v>
      </c>
      <c r="I51" s="13">
        <v>7.36</v>
      </c>
      <c r="J51" s="13">
        <v>7.38</v>
      </c>
      <c r="K51" s="11">
        <v>9.14</v>
      </c>
      <c r="L51" s="13">
        <v>8.08</v>
      </c>
      <c r="M51" s="13">
        <v>7.41</v>
      </c>
      <c r="N51" s="13">
        <v>6.7</v>
      </c>
      <c r="O51" s="13">
        <v>6.93</v>
      </c>
      <c r="P51" s="13"/>
      <c r="Q51" s="21">
        <v>100</v>
      </c>
    </row>
    <row r="52" spans="1:17" ht="15.75" thickBot="1">
      <c r="A52" s="5" t="s">
        <v>22</v>
      </c>
      <c r="B52" s="13">
        <v>8.7200000000000006</v>
      </c>
      <c r="C52" s="11">
        <v>9.3800000000000008</v>
      </c>
      <c r="D52" s="13">
        <v>8.64</v>
      </c>
      <c r="E52" s="13">
        <v>8.2200000000000006</v>
      </c>
      <c r="F52" s="13">
        <v>7.87</v>
      </c>
      <c r="G52" s="13">
        <v>7.28</v>
      </c>
      <c r="H52" s="13">
        <v>6.97</v>
      </c>
      <c r="I52" s="13">
        <v>6.71</v>
      </c>
      <c r="J52" s="13">
        <v>7</v>
      </c>
      <c r="K52" s="13">
        <v>6.7</v>
      </c>
      <c r="L52" s="13">
        <v>6.08</v>
      </c>
      <c r="M52" s="13">
        <v>5.58</v>
      </c>
      <c r="N52" s="13">
        <v>5.61</v>
      </c>
      <c r="O52" s="12">
        <v>5.26</v>
      </c>
      <c r="P52" s="12"/>
      <c r="Q52" s="21">
        <v>100</v>
      </c>
    </row>
    <row r="53" spans="1:17" ht="15.75" thickBot="1">
      <c r="A53" s="5" t="s">
        <v>23</v>
      </c>
      <c r="B53" s="13">
        <v>7.87</v>
      </c>
      <c r="C53" s="11">
        <v>8.1199999999999992</v>
      </c>
      <c r="D53" s="13">
        <v>7.59</v>
      </c>
      <c r="E53" s="13">
        <v>7.13</v>
      </c>
      <c r="F53" s="13">
        <v>7.37</v>
      </c>
      <c r="G53" s="13">
        <v>7.25</v>
      </c>
      <c r="H53" s="13">
        <v>7.34</v>
      </c>
      <c r="I53" s="13">
        <v>7.48</v>
      </c>
      <c r="J53" s="13">
        <v>7.44</v>
      </c>
      <c r="K53" s="13">
        <v>7.53</v>
      </c>
      <c r="L53" s="13">
        <v>6.89</v>
      </c>
      <c r="M53" s="13">
        <v>6.06</v>
      </c>
      <c r="N53" s="13">
        <v>6.06</v>
      </c>
      <c r="O53" s="12">
        <v>5.87</v>
      </c>
      <c r="P53" s="12"/>
      <c r="Q53" s="21">
        <v>100</v>
      </c>
    </row>
    <row r="54" spans="1:17" ht="15.75" thickBot="1">
      <c r="A54" s="5" t="s">
        <v>24</v>
      </c>
      <c r="B54" s="13">
        <v>7.85</v>
      </c>
      <c r="C54" s="13">
        <v>8.23</v>
      </c>
      <c r="D54" s="13">
        <v>7.65</v>
      </c>
      <c r="E54" s="11">
        <v>8.4499999999999993</v>
      </c>
      <c r="F54" s="13">
        <v>8.14</v>
      </c>
      <c r="G54" s="13">
        <v>8.08</v>
      </c>
      <c r="H54" s="13">
        <v>7.22</v>
      </c>
      <c r="I54" s="13">
        <v>7.12</v>
      </c>
      <c r="J54" s="13">
        <v>7.43</v>
      </c>
      <c r="K54" s="13">
        <v>6.65</v>
      </c>
      <c r="L54" s="13">
        <v>6.14</v>
      </c>
      <c r="M54" s="12">
        <v>5.57</v>
      </c>
      <c r="N54" s="13">
        <v>5.85</v>
      </c>
      <c r="O54" s="13">
        <v>5.62</v>
      </c>
      <c r="P54" s="13"/>
      <c r="Q54" s="21">
        <v>100</v>
      </c>
    </row>
    <row r="55" spans="1:17" ht="24.75" thickBot="1">
      <c r="A55" s="17" t="s">
        <v>25</v>
      </c>
      <c r="B55" s="21">
        <v>7.6</v>
      </c>
      <c r="C55" s="22">
        <v>8.1199999999999992</v>
      </c>
      <c r="D55" s="21">
        <v>7.55</v>
      </c>
      <c r="E55" s="21">
        <v>7.17</v>
      </c>
      <c r="F55" s="21">
        <v>7.47</v>
      </c>
      <c r="G55" s="21">
        <v>7.36</v>
      </c>
      <c r="H55" s="21">
        <v>7.27</v>
      </c>
      <c r="I55" s="21">
        <v>7.37</v>
      </c>
      <c r="J55" s="21">
        <v>7.54</v>
      </c>
      <c r="K55" s="21">
        <v>7.45</v>
      </c>
      <c r="L55" s="21">
        <v>6.93</v>
      </c>
      <c r="M55" s="21">
        <v>6.15</v>
      </c>
      <c r="N55" s="21">
        <v>6.11</v>
      </c>
      <c r="O55" s="24">
        <v>5.89</v>
      </c>
      <c r="P55" s="24"/>
      <c r="Q55" s="21">
        <v>100</v>
      </c>
    </row>
    <row r="56" spans="1:17" ht="15.75" thickBot="1">
      <c r="A56" s="19" t="s">
        <v>26</v>
      </c>
      <c r="B56" s="21">
        <v>8.42</v>
      </c>
      <c r="C56" s="22">
        <v>8.5299999999999994</v>
      </c>
      <c r="D56" s="21">
        <v>8.0399999999999991</v>
      </c>
      <c r="E56" s="21">
        <v>7.74</v>
      </c>
      <c r="F56" s="21">
        <v>7.55</v>
      </c>
      <c r="G56" s="21">
        <v>7.51</v>
      </c>
      <c r="H56" s="21">
        <v>7.35</v>
      </c>
      <c r="I56" s="21">
        <v>7.01</v>
      </c>
      <c r="J56" s="21">
        <v>6.93</v>
      </c>
      <c r="K56" s="21">
        <v>6.87</v>
      </c>
      <c r="L56" s="21">
        <v>6.58</v>
      </c>
      <c r="M56" s="21">
        <v>6.02</v>
      </c>
      <c r="N56" s="21">
        <v>5.82</v>
      </c>
      <c r="O56" s="24">
        <v>5.66</v>
      </c>
      <c r="P56" s="24"/>
      <c r="Q56" s="25">
        <v>100</v>
      </c>
    </row>
    <row r="58" spans="1:17" ht="15.75">
      <c r="A58" s="2"/>
    </row>
    <row r="59" spans="1:17" ht="16.5" thickBot="1">
      <c r="A59" s="297" t="s">
        <v>28</v>
      </c>
      <c r="B59" s="297"/>
      <c r="C59" s="297"/>
      <c r="D59" s="297"/>
      <c r="E59" s="297"/>
      <c r="F59" s="297"/>
      <c r="G59" s="297"/>
      <c r="H59" s="297"/>
      <c r="I59" s="297"/>
      <c r="J59" s="297"/>
      <c r="K59" s="297"/>
      <c r="L59" s="297"/>
      <c r="M59" s="297"/>
    </row>
    <row r="60" spans="1:17" ht="15.75" thickBot="1">
      <c r="A60" s="3" t="s">
        <v>1</v>
      </c>
      <c r="B60" s="4">
        <v>2001</v>
      </c>
      <c r="C60" s="4">
        <v>2002</v>
      </c>
      <c r="D60" s="4">
        <v>2003</v>
      </c>
      <c r="E60" s="4">
        <v>2004</v>
      </c>
      <c r="F60" s="4">
        <v>2005</v>
      </c>
      <c r="G60" s="4">
        <v>2006</v>
      </c>
      <c r="H60" s="4">
        <v>2007</v>
      </c>
      <c r="I60" s="4">
        <v>2008</v>
      </c>
      <c r="J60" s="4">
        <v>2009</v>
      </c>
      <c r="K60" s="4">
        <v>2010</v>
      </c>
      <c r="L60" s="4">
        <v>2011</v>
      </c>
      <c r="M60" s="4">
        <v>2012</v>
      </c>
      <c r="N60" s="4">
        <v>2013</v>
      </c>
      <c r="O60" s="4">
        <v>2014</v>
      </c>
      <c r="P60" s="4"/>
      <c r="Q60" s="4" t="s">
        <v>29</v>
      </c>
    </row>
    <row r="61" spans="1:17" ht="15.75" thickBot="1">
      <c r="A61" s="5" t="s">
        <v>3</v>
      </c>
      <c r="B61" s="13">
        <v>6.72</v>
      </c>
      <c r="C61" s="11">
        <v>6.98</v>
      </c>
      <c r="D61" s="13">
        <v>6.51</v>
      </c>
      <c r="E61" s="13">
        <v>6.6</v>
      </c>
      <c r="F61" s="13">
        <v>6.55</v>
      </c>
      <c r="G61" s="13">
        <v>6.62</v>
      </c>
      <c r="H61" s="13">
        <v>6.56</v>
      </c>
      <c r="I61" s="12">
        <v>6.19</v>
      </c>
      <c r="J61" s="13">
        <v>6.5</v>
      </c>
      <c r="K61" s="13">
        <v>6.55</v>
      </c>
      <c r="L61" s="13">
        <v>6.62</v>
      </c>
      <c r="M61" s="13">
        <v>6.59</v>
      </c>
      <c r="N61" s="13">
        <v>6.34</v>
      </c>
      <c r="O61" s="13">
        <v>6.56</v>
      </c>
      <c r="P61" s="13"/>
      <c r="Q61" s="21">
        <v>6.57</v>
      </c>
    </row>
    <row r="62" spans="1:17" ht="15.75" thickBot="1">
      <c r="A62" s="5" t="s">
        <v>4</v>
      </c>
      <c r="B62" s="13">
        <v>0.17</v>
      </c>
      <c r="C62" s="11">
        <v>0.18</v>
      </c>
      <c r="D62" s="13">
        <v>0.16</v>
      </c>
      <c r="E62" s="13">
        <v>0.16</v>
      </c>
      <c r="F62" s="13">
        <v>0.16</v>
      </c>
      <c r="G62" s="13">
        <v>0.17</v>
      </c>
      <c r="H62" s="13">
        <v>0.15</v>
      </c>
      <c r="I62" s="12">
        <v>0.13</v>
      </c>
      <c r="J62" s="13">
        <v>0.16</v>
      </c>
      <c r="K62" s="13">
        <v>0.16</v>
      </c>
      <c r="L62" s="13">
        <v>0.14000000000000001</v>
      </c>
      <c r="M62" s="13">
        <v>0.15</v>
      </c>
      <c r="N62" s="13">
        <v>0.17</v>
      </c>
      <c r="O62" s="13">
        <v>0.16</v>
      </c>
      <c r="P62" s="13"/>
      <c r="Q62" s="21">
        <v>0.16</v>
      </c>
    </row>
    <row r="63" spans="1:17" ht="15.75" thickBot="1">
      <c r="A63" s="5" t="s">
        <v>5</v>
      </c>
      <c r="B63" s="11">
        <v>20.32</v>
      </c>
      <c r="C63" s="13">
        <v>20.079999999999998</v>
      </c>
      <c r="D63" s="13">
        <v>19.71</v>
      </c>
      <c r="E63" s="13">
        <v>19.16</v>
      </c>
      <c r="F63" s="13">
        <v>17.809999999999999</v>
      </c>
      <c r="G63" s="13">
        <v>17.57</v>
      </c>
      <c r="H63" s="13">
        <v>18.579999999999998</v>
      </c>
      <c r="I63" s="13">
        <v>18.329999999999998</v>
      </c>
      <c r="J63" s="13">
        <v>17.77</v>
      </c>
      <c r="K63" s="13">
        <v>17.66</v>
      </c>
      <c r="L63" s="12">
        <v>17.41</v>
      </c>
      <c r="M63" s="13">
        <v>18.39</v>
      </c>
      <c r="N63" s="13">
        <v>18.2</v>
      </c>
      <c r="O63" s="13">
        <v>18.22</v>
      </c>
      <c r="P63" s="13"/>
      <c r="Q63" s="21">
        <v>18.59</v>
      </c>
    </row>
    <row r="64" spans="1:17" ht="15.75" thickBot="1">
      <c r="A64" s="5" t="s">
        <v>6</v>
      </c>
      <c r="B64" s="13">
        <v>1.54</v>
      </c>
      <c r="C64" s="13">
        <v>1.42</v>
      </c>
      <c r="D64" s="13">
        <v>1.32</v>
      </c>
      <c r="E64" s="13">
        <v>1.31</v>
      </c>
      <c r="F64" s="13">
        <v>1.38</v>
      </c>
      <c r="G64" s="13">
        <v>1.34</v>
      </c>
      <c r="H64" s="13">
        <v>1.28</v>
      </c>
      <c r="I64" s="13">
        <v>1.3</v>
      </c>
      <c r="J64" s="13">
        <v>1.2</v>
      </c>
      <c r="K64" s="12">
        <v>1.17</v>
      </c>
      <c r="L64" s="13">
        <v>1.34</v>
      </c>
      <c r="M64" s="11">
        <v>1.62</v>
      </c>
      <c r="N64" s="13">
        <v>1.62</v>
      </c>
      <c r="O64" s="13">
        <v>1.58</v>
      </c>
      <c r="P64" s="13"/>
      <c r="Q64" s="21">
        <v>1.38</v>
      </c>
    </row>
    <row r="65" spans="1:17" ht="15.75" thickBot="1">
      <c r="A65" s="5" t="s">
        <v>7</v>
      </c>
      <c r="B65" s="11">
        <v>8.18</v>
      </c>
      <c r="C65" s="13">
        <v>7.72</v>
      </c>
      <c r="D65" s="13">
        <v>7.56</v>
      </c>
      <c r="E65" s="13">
        <v>7.67</v>
      </c>
      <c r="F65" s="13">
        <v>7.57</v>
      </c>
      <c r="G65" s="13">
        <v>7.99</v>
      </c>
      <c r="H65" s="13">
        <v>7.77</v>
      </c>
      <c r="I65" s="13">
        <v>7.39</v>
      </c>
      <c r="J65" s="12">
        <v>7.06</v>
      </c>
      <c r="K65" s="13">
        <v>7.17</v>
      </c>
      <c r="L65" s="13">
        <v>7.37</v>
      </c>
      <c r="M65" s="13">
        <v>7.49</v>
      </c>
      <c r="N65" s="13">
        <v>7.35</v>
      </c>
      <c r="O65" s="13">
        <v>7.77</v>
      </c>
      <c r="P65" s="13"/>
      <c r="Q65" s="21">
        <v>7.59</v>
      </c>
    </row>
    <row r="66" spans="1:17" ht="15.75" thickBot="1">
      <c r="A66" s="5" t="s">
        <v>8</v>
      </c>
      <c r="B66" s="11">
        <v>2.17</v>
      </c>
      <c r="C66" s="13">
        <v>2.09</v>
      </c>
      <c r="D66" s="13">
        <v>2.08</v>
      </c>
      <c r="E66" s="13">
        <v>2.0499999999999998</v>
      </c>
      <c r="F66" s="13">
        <v>1.99</v>
      </c>
      <c r="G66" s="13">
        <v>1.99</v>
      </c>
      <c r="H66" s="13">
        <v>2.0699999999999998</v>
      </c>
      <c r="I66" s="13">
        <v>2.08</v>
      </c>
      <c r="J66" s="13">
        <v>1.96</v>
      </c>
      <c r="K66" s="13">
        <v>1.69</v>
      </c>
      <c r="L66" s="12">
        <v>1.61</v>
      </c>
      <c r="M66" s="13">
        <v>1.75</v>
      </c>
      <c r="N66" s="13">
        <v>1.78</v>
      </c>
      <c r="O66" s="13">
        <v>1.75</v>
      </c>
      <c r="P66" s="13"/>
      <c r="Q66" s="21">
        <v>1.95</v>
      </c>
    </row>
    <row r="67" spans="1:17" ht="15.75" thickBot="1">
      <c r="A67" s="5" t="s">
        <v>9</v>
      </c>
      <c r="B67" s="13">
        <v>3.72</v>
      </c>
      <c r="C67" s="13">
        <v>3.73</v>
      </c>
      <c r="D67" s="12">
        <v>3.66</v>
      </c>
      <c r="E67" s="13">
        <v>3.67</v>
      </c>
      <c r="F67" s="13">
        <v>3.88</v>
      </c>
      <c r="G67" s="13">
        <v>3.95</v>
      </c>
      <c r="H67" s="13">
        <v>3.96</v>
      </c>
      <c r="I67" s="13">
        <v>3.88</v>
      </c>
      <c r="J67" s="13">
        <v>4.03</v>
      </c>
      <c r="K67" s="13">
        <v>4.0599999999999996</v>
      </c>
      <c r="L67" s="13">
        <v>4.04</v>
      </c>
      <c r="M67" s="13">
        <v>4.22</v>
      </c>
      <c r="N67" s="11">
        <v>4.29</v>
      </c>
      <c r="O67" s="13">
        <v>4.24</v>
      </c>
      <c r="P67" s="13"/>
      <c r="Q67" s="21">
        <v>3.93</v>
      </c>
    </row>
    <row r="68" spans="1:17" ht="15.75" thickBot="1">
      <c r="A68" s="5" t="s">
        <v>10</v>
      </c>
      <c r="B68" s="13">
        <v>10.25</v>
      </c>
      <c r="C68" s="13">
        <v>10.029999999999999</v>
      </c>
      <c r="D68" s="13">
        <v>10.25</v>
      </c>
      <c r="E68" s="11">
        <v>10.42</v>
      </c>
      <c r="F68" s="13">
        <v>9.9499999999999993</v>
      </c>
      <c r="G68" s="13">
        <v>9.98</v>
      </c>
      <c r="H68" s="13">
        <v>9.76</v>
      </c>
      <c r="I68" s="13">
        <v>9.57</v>
      </c>
      <c r="J68" s="12">
        <v>9.1199999999999992</v>
      </c>
      <c r="K68" s="13">
        <v>9.19</v>
      </c>
      <c r="L68" s="13">
        <v>9.58</v>
      </c>
      <c r="M68" s="13">
        <v>9.33</v>
      </c>
      <c r="N68" s="13">
        <v>9.65</v>
      </c>
      <c r="O68" s="13">
        <v>9.52</v>
      </c>
      <c r="P68" s="13"/>
      <c r="Q68" s="21">
        <v>9.7899999999999991</v>
      </c>
    </row>
    <row r="69" spans="1:17" ht="15.75" thickBot="1">
      <c r="A69" s="14" t="s">
        <v>11</v>
      </c>
      <c r="B69" s="22">
        <v>53.06</v>
      </c>
      <c r="C69" s="21">
        <v>52.22</v>
      </c>
      <c r="D69" s="21">
        <v>51.26</v>
      </c>
      <c r="E69" s="21">
        <v>51.06</v>
      </c>
      <c r="F69" s="21">
        <v>49.29</v>
      </c>
      <c r="G69" s="21">
        <v>49.61</v>
      </c>
      <c r="H69" s="21">
        <v>50.13</v>
      </c>
      <c r="I69" s="21">
        <v>48.87</v>
      </c>
      <c r="J69" s="21">
        <v>47.81</v>
      </c>
      <c r="K69" s="24">
        <v>47.65</v>
      </c>
      <c r="L69" s="21">
        <v>48.11</v>
      </c>
      <c r="M69" s="21">
        <v>49.55</v>
      </c>
      <c r="N69" s="21">
        <v>49.41</v>
      </c>
      <c r="O69" s="21">
        <v>49.78</v>
      </c>
      <c r="P69" s="21"/>
      <c r="Q69" s="21">
        <v>49.97</v>
      </c>
    </row>
    <row r="70" spans="1:17" ht="15.75" thickBot="1">
      <c r="A70" s="5" t="s">
        <v>12</v>
      </c>
      <c r="B70" s="13">
        <v>7.99</v>
      </c>
      <c r="C70" s="12">
        <v>7.8</v>
      </c>
      <c r="D70" s="13">
        <v>8.52</v>
      </c>
      <c r="E70" s="13">
        <v>8.11</v>
      </c>
      <c r="F70" s="13">
        <v>8.2799999999999994</v>
      </c>
      <c r="G70" s="13">
        <v>8.3000000000000007</v>
      </c>
      <c r="H70" s="13">
        <v>8.1199999999999992</v>
      </c>
      <c r="I70" s="13">
        <v>8.01</v>
      </c>
      <c r="J70" s="13">
        <v>7.92</v>
      </c>
      <c r="K70" s="13">
        <v>8.3000000000000007</v>
      </c>
      <c r="L70" s="13">
        <v>8.52</v>
      </c>
      <c r="M70" s="13">
        <v>8.6300000000000008</v>
      </c>
      <c r="N70" s="13">
        <v>8.39</v>
      </c>
      <c r="O70" s="11">
        <v>8.7799999999999994</v>
      </c>
      <c r="P70" s="11"/>
      <c r="Q70" s="21">
        <v>8.24</v>
      </c>
    </row>
    <row r="71" spans="1:17" ht="15.75" thickBot="1">
      <c r="A71" s="5" t="s">
        <v>13</v>
      </c>
      <c r="B71" s="11">
        <v>1.62</v>
      </c>
      <c r="C71" s="13">
        <v>1.57</v>
      </c>
      <c r="D71" s="13">
        <v>1.54</v>
      </c>
      <c r="E71" s="13">
        <v>1.53</v>
      </c>
      <c r="F71" s="13">
        <v>1.45</v>
      </c>
      <c r="G71" s="13">
        <v>1.53</v>
      </c>
      <c r="H71" s="13">
        <v>1.56</v>
      </c>
      <c r="I71" s="13">
        <v>1.51</v>
      </c>
      <c r="J71" s="13">
        <v>1.46</v>
      </c>
      <c r="K71" s="13">
        <v>1.34</v>
      </c>
      <c r="L71" s="13">
        <v>1.4</v>
      </c>
      <c r="M71" s="12">
        <v>1.28</v>
      </c>
      <c r="N71" s="13">
        <v>1.34</v>
      </c>
      <c r="O71" s="13">
        <v>1.31</v>
      </c>
      <c r="P71" s="13"/>
      <c r="Q71" s="21">
        <v>1.47</v>
      </c>
    </row>
    <row r="72" spans="1:17" ht="15.75" thickBot="1">
      <c r="A72" s="5" t="s">
        <v>14</v>
      </c>
      <c r="B72" s="13">
        <v>3.23</v>
      </c>
      <c r="C72" s="13">
        <v>3.33</v>
      </c>
      <c r="D72" s="13">
        <v>3.34</v>
      </c>
      <c r="E72" s="13">
        <v>3.22</v>
      </c>
      <c r="F72" s="13">
        <v>3.13</v>
      </c>
      <c r="G72" s="11">
        <v>3.36</v>
      </c>
      <c r="H72" s="13">
        <v>3.14</v>
      </c>
      <c r="I72" s="13">
        <v>3.22</v>
      </c>
      <c r="J72" s="13">
        <v>3.13</v>
      </c>
      <c r="K72" s="13">
        <v>3.24</v>
      </c>
      <c r="L72" s="13">
        <v>3.24</v>
      </c>
      <c r="M72" s="12">
        <v>3</v>
      </c>
      <c r="N72" s="13">
        <v>3.08</v>
      </c>
      <c r="O72" s="13">
        <v>3.13</v>
      </c>
      <c r="P72" s="13"/>
      <c r="Q72" s="21">
        <v>3.21</v>
      </c>
    </row>
    <row r="73" spans="1:17" ht="15.75" thickBot="1">
      <c r="A73" s="5" t="s">
        <v>15</v>
      </c>
      <c r="B73" s="13">
        <v>11.88</v>
      </c>
      <c r="C73" s="13">
        <v>11.65</v>
      </c>
      <c r="D73" s="13">
        <v>12.22</v>
      </c>
      <c r="E73" s="13">
        <v>13.27</v>
      </c>
      <c r="F73" s="11">
        <v>13.53</v>
      </c>
      <c r="G73" s="13">
        <v>13.08</v>
      </c>
      <c r="H73" s="13">
        <v>12.71</v>
      </c>
      <c r="I73" s="13">
        <v>12.5</v>
      </c>
      <c r="J73" s="13">
        <v>12.9</v>
      </c>
      <c r="K73" s="13">
        <v>12.78</v>
      </c>
      <c r="L73" s="13">
        <v>12.84</v>
      </c>
      <c r="M73" s="13">
        <v>12.38</v>
      </c>
      <c r="N73" s="13">
        <v>11.93</v>
      </c>
      <c r="O73" s="12">
        <v>11.39</v>
      </c>
      <c r="P73" s="12"/>
      <c r="Q73" s="21">
        <v>12.51</v>
      </c>
    </row>
    <row r="74" spans="1:17" ht="15.75" thickBot="1">
      <c r="A74" s="14" t="s">
        <v>16</v>
      </c>
      <c r="B74" s="21">
        <v>24.72</v>
      </c>
      <c r="C74" s="24">
        <v>24.36</v>
      </c>
      <c r="D74" s="21">
        <v>25.63</v>
      </c>
      <c r="E74" s="21">
        <v>26.13</v>
      </c>
      <c r="F74" s="22">
        <v>26.39</v>
      </c>
      <c r="G74" s="21">
        <v>26.27</v>
      </c>
      <c r="H74" s="21">
        <v>25.53</v>
      </c>
      <c r="I74" s="21">
        <v>25.24</v>
      </c>
      <c r="J74" s="21">
        <v>25.41</v>
      </c>
      <c r="K74" s="21">
        <v>25.65</v>
      </c>
      <c r="L74" s="21">
        <v>26</v>
      </c>
      <c r="M74" s="21">
        <v>25.29</v>
      </c>
      <c r="N74" s="21">
        <v>24.74</v>
      </c>
      <c r="O74" s="21">
        <v>24.61</v>
      </c>
      <c r="P74" s="21"/>
      <c r="Q74" s="21">
        <v>25.43</v>
      </c>
    </row>
    <row r="75" spans="1:17" ht="15.75" thickBot="1">
      <c r="A75" s="5" t="s">
        <v>17</v>
      </c>
      <c r="B75" s="13">
        <v>2.23</v>
      </c>
      <c r="C75" s="13">
        <v>2.2400000000000002</v>
      </c>
      <c r="D75" s="11">
        <v>2.2599999999999998</v>
      </c>
      <c r="E75" s="13">
        <v>2.2000000000000002</v>
      </c>
      <c r="F75" s="13">
        <v>2.16</v>
      </c>
      <c r="G75" s="13">
        <v>2.12</v>
      </c>
      <c r="H75" s="13">
        <v>1.96</v>
      </c>
      <c r="I75" s="12">
        <v>1.94</v>
      </c>
      <c r="J75" s="13">
        <v>1.95</v>
      </c>
      <c r="K75" s="13">
        <v>2.09</v>
      </c>
      <c r="L75" s="13">
        <v>2.13</v>
      </c>
      <c r="M75" s="13">
        <v>2.0699999999999998</v>
      </c>
      <c r="N75" s="13">
        <v>2.12</v>
      </c>
      <c r="O75" s="13">
        <v>2.0699999999999998</v>
      </c>
      <c r="P75" s="13"/>
      <c r="Q75" s="21">
        <v>2.12</v>
      </c>
    </row>
    <row r="76" spans="1:17" ht="15.75" thickBot="1">
      <c r="A76" s="5" t="s">
        <v>18</v>
      </c>
      <c r="B76" s="11">
        <v>0.42</v>
      </c>
      <c r="C76" s="13">
        <v>0.37</v>
      </c>
      <c r="D76" s="13">
        <v>0.32</v>
      </c>
      <c r="E76" s="13">
        <v>0.27</v>
      </c>
      <c r="F76" s="13">
        <v>0.27</v>
      </c>
      <c r="G76" s="13">
        <v>0.28999999999999998</v>
      </c>
      <c r="H76" s="13">
        <v>0.27</v>
      </c>
      <c r="I76" s="13">
        <v>0.3</v>
      </c>
      <c r="J76" s="12">
        <v>0.27</v>
      </c>
      <c r="K76" s="13">
        <v>0.35</v>
      </c>
      <c r="L76" s="13">
        <v>0.35</v>
      </c>
      <c r="M76" s="13">
        <v>0.36</v>
      </c>
      <c r="N76" s="13">
        <v>0.31</v>
      </c>
      <c r="O76" s="13">
        <v>0.31</v>
      </c>
      <c r="P76" s="13"/>
      <c r="Q76" s="21">
        <v>0.32</v>
      </c>
    </row>
    <row r="77" spans="1:17" ht="15.75" thickBot="1">
      <c r="A77" s="5" t="s">
        <v>19</v>
      </c>
      <c r="B77" s="12">
        <v>4.3</v>
      </c>
      <c r="C77" s="13">
        <v>5</v>
      </c>
      <c r="D77" s="13">
        <v>4.8099999999999996</v>
      </c>
      <c r="E77" s="13">
        <v>4.4800000000000004</v>
      </c>
      <c r="F77" s="13">
        <v>5.17</v>
      </c>
      <c r="G77" s="13">
        <v>4.9400000000000004</v>
      </c>
      <c r="H77" s="13">
        <v>5.14</v>
      </c>
      <c r="I77" s="13">
        <v>5.59</v>
      </c>
      <c r="J77" s="11">
        <v>5.8</v>
      </c>
      <c r="K77" s="13">
        <v>5.6</v>
      </c>
      <c r="L77" s="13">
        <v>5.24</v>
      </c>
      <c r="M77" s="13">
        <v>5.55</v>
      </c>
      <c r="N77" s="13">
        <v>5.37</v>
      </c>
      <c r="O77" s="13">
        <v>5.57</v>
      </c>
      <c r="P77" s="13"/>
      <c r="Q77" s="21">
        <v>5.14</v>
      </c>
    </row>
    <row r="78" spans="1:17" ht="15.75" thickBot="1">
      <c r="A78" s="5" t="s">
        <v>20</v>
      </c>
      <c r="B78" s="12">
        <v>4.7699999999999996</v>
      </c>
      <c r="C78" s="13">
        <v>4.99</v>
      </c>
      <c r="D78" s="13">
        <v>5.01</v>
      </c>
      <c r="E78" s="13">
        <v>5.03</v>
      </c>
      <c r="F78" s="13">
        <v>5.59</v>
      </c>
      <c r="G78" s="13">
        <v>5.81</v>
      </c>
      <c r="H78" s="13">
        <v>6.03</v>
      </c>
      <c r="I78" s="13">
        <v>6.52</v>
      </c>
      <c r="J78" s="11">
        <v>6.95</v>
      </c>
      <c r="K78" s="13">
        <v>6.87</v>
      </c>
      <c r="L78" s="13">
        <v>6.94</v>
      </c>
      <c r="M78" s="13">
        <v>6.21</v>
      </c>
      <c r="N78" s="13">
        <v>6.64</v>
      </c>
      <c r="O78" s="13">
        <v>6.34</v>
      </c>
      <c r="P78" s="13"/>
      <c r="Q78" s="21">
        <v>5.91</v>
      </c>
    </row>
    <row r="79" spans="1:17" ht="15.75" thickBot="1">
      <c r="A79" s="5" t="s">
        <v>21</v>
      </c>
      <c r="B79" s="12">
        <v>0.38</v>
      </c>
      <c r="C79" s="13">
        <v>0.41</v>
      </c>
      <c r="D79" s="13">
        <v>0.42</v>
      </c>
      <c r="E79" s="13">
        <v>0.41</v>
      </c>
      <c r="F79" s="13">
        <v>0.43</v>
      </c>
      <c r="G79" s="13">
        <v>0.46</v>
      </c>
      <c r="H79" s="13">
        <v>0.46</v>
      </c>
      <c r="I79" s="13">
        <v>0.52</v>
      </c>
      <c r="J79" s="13">
        <v>0.53</v>
      </c>
      <c r="K79" s="11">
        <v>0.66</v>
      </c>
      <c r="L79" s="13">
        <v>0.61</v>
      </c>
      <c r="M79" s="13">
        <v>0.61</v>
      </c>
      <c r="N79" s="13">
        <v>0.56999999999999995</v>
      </c>
      <c r="O79" s="13">
        <v>0.61</v>
      </c>
      <c r="P79" s="13"/>
      <c r="Q79" s="21">
        <v>0.5</v>
      </c>
    </row>
    <row r="80" spans="1:17" ht="15.75" thickBot="1">
      <c r="A80" s="5" t="s">
        <v>22</v>
      </c>
      <c r="B80" s="13">
        <v>1.97</v>
      </c>
      <c r="C80" s="11">
        <v>2.09</v>
      </c>
      <c r="D80" s="13">
        <v>2.04</v>
      </c>
      <c r="E80" s="13">
        <v>2.02</v>
      </c>
      <c r="F80" s="13">
        <v>1.98</v>
      </c>
      <c r="G80" s="13">
        <v>1.84</v>
      </c>
      <c r="H80" s="13">
        <v>1.8</v>
      </c>
      <c r="I80" s="13">
        <v>1.82</v>
      </c>
      <c r="J80" s="13">
        <v>1.92</v>
      </c>
      <c r="K80" s="13">
        <v>1.85</v>
      </c>
      <c r="L80" s="12">
        <v>1.75</v>
      </c>
      <c r="M80" s="13">
        <v>1.76</v>
      </c>
      <c r="N80" s="13">
        <v>1.83</v>
      </c>
      <c r="O80" s="13">
        <v>1.76</v>
      </c>
      <c r="P80" s="13"/>
      <c r="Q80" s="21">
        <v>1.9</v>
      </c>
    </row>
    <row r="81" spans="1:18" ht="15.75" thickBot="1">
      <c r="A81" s="5" t="s">
        <v>23</v>
      </c>
      <c r="B81" s="13">
        <v>6.16</v>
      </c>
      <c r="C81" s="13">
        <v>6.27</v>
      </c>
      <c r="D81" s="13">
        <v>6.22</v>
      </c>
      <c r="E81" s="12">
        <v>6.07</v>
      </c>
      <c r="F81" s="13">
        <v>6.43</v>
      </c>
      <c r="G81" s="13">
        <v>6.37</v>
      </c>
      <c r="H81" s="13">
        <v>6.58</v>
      </c>
      <c r="I81" s="13">
        <v>7.04</v>
      </c>
      <c r="J81" s="13">
        <v>7.08</v>
      </c>
      <c r="K81" s="11">
        <v>7.22</v>
      </c>
      <c r="L81" s="13">
        <v>6.89</v>
      </c>
      <c r="M81" s="13">
        <v>6.64</v>
      </c>
      <c r="N81" s="13">
        <v>6.87</v>
      </c>
      <c r="O81" s="13">
        <v>6.84</v>
      </c>
      <c r="P81" s="13"/>
      <c r="Q81" s="21">
        <v>6.59</v>
      </c>
    </row>
    <row r="82" spans="1:18" ht="15.75" thickBot="1">
      <c r="A82" s="5" t="s">
        <v>24</v>
      </c>
      <c r="B82" s="13">
        <v>1.99</v>
      </c>
      <c r="C82" s="13">
        <v>2.06</v>
      </c>
      <c r="D82" s="13">
        <v>2.0299999999999998</v>
      </c>
      <c r="E82" s="11">
        <v>2.33</v>
      </c>
      <c r="F82" s="13">
        <v>2.2999999999999998</v>
      </c>
      <c r="G82" s="13">
        <v>2.29</v>
      </c>
      <c r="H82" s="13">
        <v>2.09</v>
      </c>
      <c r="I82" s="13">
        <v>2.17</v>
      </c>
      <c r="J82" s="13">
        <v>2.29</v>
      </c>
      <c r="K82" s="13">
        <v>2.06</v>
      </c>
      <c r="L82" s="13">
        <v>1.99</v>
      </c>
      <c r="M82" s="12">
        <v>1.97</v>
      </c>
      <c r="N82" s="13">
        <v>2.14</v>
      </c>
      <c r="O82" s="13">
        <v>2.11</v>
      </c>
      <c r="P82" s="13"/>
      <c r="Q82" s="21">
        <v>2.13</v>
      </c>
    </row>
    <row r="83" spans="1:18" ht="24.75" thickBot="1">
      <c r="A83" s="17" t="s">
        <v>25</v>
      </c>
      <c r="B83" s="24">
        <v>22.22</v>
      </c>
      <c r="C83" s="21">
        <v>23.42</v>
      </c>
      <c r="D83" s="21">
        <v>23.11</v>
      </c>
      <c r="E83" s="21">
        <v>22.81</v>
      </c>
      <c r="F83" s="21">
        <v>24.33</v>
      </c>
      <c r="G83" s="21">
        <v>24.11</v>
      </c>
      <c r="H83" s="21">
        <v>24.33</v>
      </c>
      <c r="I83" s="21">
        <v>25.9</v>
      </c>
      <c r="J83" s="22">
        <v>26.78</v>
      </c>
      <c r="K83" s="21">
        <v>26.7</v>
      </c>
      <c r="L83" s="21">
        <v>25.89</v>
      </c>
      <c r="M83" s="21">
        <v>25.17</v>
      </c>
      <c r="N83" s="21">
        <v>25.85</v>
      </c>
      <c r="O83" s="21">
        <v>25.61</v>
      </c>
      <c r="P83" s="21"/>
      <c r="Q83" s="21">
        <v>24.6</v>
      </c>
    </row>
    <row r="84" spans="1:18" ht="15.75" thickBot="1">
      <c r="A84" s="19" t="s">
        <v>26</v>
      </c>
      <c r="B84" s="21">
        <v>100</v>
      </c>
      <c r="C84" s="21">
        <v>100</v>
      </c>
      <c r="D84" s="21">
        <v>100</v>
      </c>
      <c r="E84" s="21">
        <v>100</v>
      </c>
      <c r="F84" s="21">
        <v>100</v>
      </c>
      <c r="G84" s="21">
        <v>100</v>
      </c>
      <c r="H84" s="21">
        <v>100</v>
      </c>
      <c r="I84" s="21">
        <v>100</v>
      </c>
      <c r="J84" s="21">
        <v>100</v>
      </c>
      <c r="K84" s="21">
        <v>100</v>
      </c>
      <c r="L84" s="21">
        <v>100</v>
      </c>
      <c r="M84" s="21">
        <v>100</v>
      </c>
      <c r="N84" s="21">
        <v>100</v>
      </c>
      <c r="O84" s="21">
        <v>100</v>
      </c>
      <c r="P84" s="21"/>
      <c r="Q84" s="25">
        <v>100</v>
      </c>
    </row>
    <row r="85" spans="1:18" ht="15.75">
      <c r="A85" s="2"/>
    </row>
    <row r="86" spans="1:18" ht="15.75">
      <c r="A86" s="2"/>
    </row>
    <row r="87" spans="1:18" ht="16.5" thickBot="1">
      <c r="A87" s="297" t="s">
        <v>30</v>
      </c>
      <c r="B87" s="297"/>
      <c r="C87" s="297"/>
      <c r="D87" s="297"/>
      <c r="E87" s="297"/>
      <c r="F87" s="297"/>
      <c r="G87" s="297"/>
      <c r="H87" s="297"/>
      <c r="I87" s="297"/>
      <c r="J87" s="297"/>
      <c r="K87" s="297"/>
      <c r="L87" s="297"/>
      <c r="M87" s="297"/>
      <c r="N87" s="297"/>
    </row>
    <row r="88" spans="1:18" ht="24.75" thickBot="1">
      <c r="A88" s="3" t="s">
        <v>1</v>
      </c>
      <c r="B88" s="26">
        <v>2001</v>
      </c>
      <c r="C88" s="26" t="s">
        <v>31</v>
      </c>
      <c r="D88" s="26" t="s">
        <v>32</v>
      </c>
      <c r="E88" s="26" t="s">
        <v>33</v>
      </c>
      <c r="F88" s="26" t="s">
        <v>34</v>
      </c>
      <c r="G88" s="26" t="s">
        <v>35</v>
      </c>
      <c r="H88" s="26" t="s">
        <v>36</v>
      </c>
      <c r="I88" s="26" t="s">
        <v>37</v>
      </c>
      <c r="J88" s="26" t="s">
        <v>38</v>
      </c>
      <c r="K88" s="26" t="s">
        <v>39</v>
      </c>
      <c r="L88" s="26" t="s">
        <v>40</v>
      </c>
      <c r="M88" s="26" t="s">
        <v>41</v>
      </c>
      <c r="N88" s="26" t="s">
        <v>42</v>
      </c>
      <c r="O88" s="26" t="s">
        <v>43</v>
      </c>
      <c r="P88" s="26"/>
      <c r="Q88" s="26" t="s">
        <v>44</v>
      </c>
      <c r="R88" s="26" t="s">
        <v>50</v>
      </c>
    </row>
    <row r="89" spans="1:18" ht="15.75" thickBot="1">
      <c r="A89" s="5" t="s">
        <v>3</v>
      </c>
      <c r="B89" s="13" t="s">
        <v>53</v>
      </c>
      <c r="C89" s="13">
        <v>5.38</v>
      </c>
      <c r="D89" s="13">
        <v>-12.1</v>
      </c>
      <c r="E89" s="13">
        <v>-2.48</v>
      </c>
      <c r="F89" s="13">
        <v>-3.11</v>
      </c>
      <c r="G89" s="13">
        <v>0.48</v>
      </c>
      <c r="H89" s="13">
        <v>-3.1</v>
      </c>
      <c r="I89" s="13">
        <v>-9.99</v>
      </c>
      <c r="J89" s="13">
        <v>3.93</v>
      </c>
      <c r="K89" s="13">
        <v>-0.1</v>
      </c>
      <c r="L89" s="13">
        <v>-3.17</v>
      </c>
      <c r="M89" s="13">
        <v>-9.0299999999999994</v>
      </c>
      <c r="N89" s="13">
        <v>-6.9</v>
      </c>
      <c r="O89" s="13">
        <v>0.54</v>
      </c>
      <c r="P89" s="13"/>
      <c r="Q89" s="13">
        <v>-34.340000000000003</v>
      </c>
      <c r="R89" s="13">
        <v>-17.54</v>
      </c>
    </row>
    <row r="90" spans="1:18" ht="15.75" thickBot="1">
      <c r="A90" s="5" t="s">
        <v>4</v>
      </c>
      <c r="B90" s="13" t="s">
        <v>53</v>
      </c>
      <c r="C90" s="13">
        <v>8.09</v>
      </c>
      <c r="D90" s="13">
        <v>-16.62</v>
      </c>
      <c r="E90" s="13">
        <v>0.54</v>
      </c>
      <c r="F90" s="13">
        <v>-5.89</v>
      </c>
      <c r="G90" s="13">
        <v>6.45</v>
      </c>
      <c r="H90" s="13">
        <v>-11.76</v>
      </c>
      <c r="I90" s="13">
        <v>-18.59</v>
      </c>
      <c r="J90" s="11">
        <v>24.57</v>
      </c>
      <c r="K90" s="13">
        <v>-0.8</v>
      </c>
      <c r="L90" s="12">
        <v>-20.079999999999998</v>
      </c>
      <c r="M90" s="13">
        <v>1.01</v>
      </c>
      <c r="N90" s="13">
        <v>11.44</v>
      </c>
      <c r="O90" s="13">
        <v>-8.26</v>
      </c>
      <c r="P90" s="13"/>
      <c r="Q90" s="13">
        <v>-33.5</v>
      </c>
      <c r="R90" s="13">
        <v>-17.47</v>
      </c>
    </row>
    <row r="91" spans="1:18" ht="15.75" thickBot="1">
      <c r="A91" s="5" t="s">
        <v>5</v>
      </c>
      <c r="B91" s="13" t="s">
        <v>53</v>
      </c>
      <c r="C91" s="13">
        <v>0.19</v>
      </c>
      <c r="D91" s="13">
        <v>-7.53</v>
      </c>
      <c r="E91" s="13">
        <v>-6.41</v>
      </c>
      <c r="F91" s="12">
        <v>-9.32</v>
      </c>
      <c r="G91" s="13">
        <v>-1.93</v>
      </c>
      <c r="H91" s="11">
        <v>3.53</v>
      </c>
      <c r="I91" s="13">
        <v>-5.93</v>
      </c>
      <c r="J91" s="13">
        <v>-4.1399999999999997</v>
      </c>
      <c r="K91" s="13">
        <v>-1.45</v>
      </c>
      <c r="L91" s="13">
        <v>-5.52</v>
      </c>
      <c r="M91" s="13">
        <v>-3.46</v>
      </c>
      <c r="N91" s="13">
        <v>-4.32</v>
      </c>
      <c r="O91" s="13">
        <v>-2.57</v>
      </c>
      <c r="P91" s="13"/>
      <c r="Q91" s="13">
        <v>-39.68</v>
      </c>
      <c r="R91" s="13">
        <v>-14.96</v>
      </c>
    </row>
    <row r="92" spans="1:18" ht="15.75" thickBot="1">
      <c r="A92" s="5" t="s">
        <v>6</v>
      </c>
      <c r="B92" s="13" t="s">
        <v>53</v>
      </c>
      <c r="C92" s="13">
        <v>-7.02</v>
      </c>
      <c r="D92" s="12">
        <v>-12.22</v>
      </c>
      <c r="E92" s="13">
        <v>-4.2699999999999996</v>
      </c>
      <c r="F92" s="13">
        <v>2.5099999999999998</v>
      </c>
      <c r="G92" s="13">
        <v>-3.51</v>
      </c>
      <c r="H92" s="13">
        <v>-6.37</v>
      </c>
      <c r="I92" s="13">
        <v>-3.48</v>
      </c>
      <c r="J92" s="13">
        <v>-8.27</v>
      </c>
      <c r="K92" s="13">
        <v>-3.14</v>
      </c>
      <c r="L92" s="13">
        <v>9.6999999999999993</v>
      </c>
      <c r="M92" s="11">
        <v>9.91</v>
      </c>
      <c r="N92" s="13">
        <v>-3.11</v>
      </c>
      <c r="O92" s="13">
        <v>-5.19</v>
      </c>
      <c r="P92" s="13"/>
      <c r="Q92" s="13">
        <v>-31.27</v>
      </c>
      <c r="R92" s="13">
        <v>10.76</v>
      </c>
    </row>
    <row r="93" spans="1:18" ht="15.75" thickBot="1">
      <c r="A93" s="5" t="s">
        <v>7</v>
      </c>
      <c r="B93" s="13" t="s">
        <v>53</v>
      </c>
      <c r="C93" s="13">
        <v>-4.28</v>
      </c>
      <c r="D93" s="13">
        <v>-7.84</v>
      </c>
      <c r="E93" s="13">
        <v>-2.33</v>
      </c>
      <c r="F93" s="13">
        <v>-3.65</v>
      </c>
      <c r="G93" s="11">
        <v>4.9800000000000004</v>
      </c>
      <c r="H93" s="13">
        <v>-4.83</v>
      </c>
      <c r="I93" s="12">
        <v>-9.31</v>
      </c>
      <c r="J93" s="13">
        <v>-5.6</v>
      </c>
      <c r="K93" s="13">
        <v>0.82</v>
      </c>
      <c r="L93" s="13">
        <v>-1.57</v>
      </c>
      <c r="M93" s="13">
        <v>-7.08</v>
      </c>
      <c r="N93" s="13">
        <v>-5.07</v>
      </c>
      <c r="O93" s="13">
        <v>2.8</v>
      </c>
      <c r="P93" s="13"/>
      <c r="Q93" s="13">
        <v>-36.1</v>
      </c>
      <c r="R93" s="13">
        <v>-10.74</v>
      </c>
    </row>
    <row r="94" spans="1:18" ht="15.75" thickBot="1">
      <c r="A94" s="5" t="s">
        <v>8</v>
      </c>
      <c r="B94" s="13" t="s">
        <v>53</v>
      </c>
      <c r="C94" s="13">
        <v>-2.13</v>
      </c>
      <c r="D94" s="13">
        <v>-6.17</v>
      </c>
      <c r="E94" s="13">
        <v>-5.08</v>
      </c>
      <c r="F94" s="13">
        <v>-5.52</v>
      </c>
      <c r="G94" s="13">
        <v>-0.5</v>
      </c>
      <c r="H94" s="11">
        <v>1.64</v>
      </c>
      <c r="I94" s="13">
        <v>-4.13</v>
      </c>
      <c r="J94" s="13">
        <v>-6.86</v>
      </c>
      <c r="K94" s="12">
        <v>-14.61</v>
      </c>
      <c r="L94" s="13">
        <v>-8.57</v>
      </c>
      <c r="M94" s="13">
        <v>-0.38</v>
      </c>
      <c r="N94" s="13">
        <v>-1.9</v>
      </c>
      <c r="O94" s="13">
        <v>-4.49</v>
      </c>
      <c r="P94" s="13"/>
      <c r="Q94" s="13">
        <v>-45.79</v>
      </c>
      <c r="R94" s="13">
        <v>-14.66</v>
      </c>
    </row>
    <row r="95" spans="1:18" ht="15.75" thickBot="1">
      <c r="A95" s="5" t="s">
        <v>9</v>
      </c>
      <c r="B95" s="13" t="s">
        <v>53</v>
      </c>
      <c r="C95" s="13">
        <v>1.65</v>
      </c>
      <c r="D95" s="12">
        <v>-7.45</v>
      </c>
      <c r="E95" s="13">
        <v>-3.42</v>
      </c>
      <c r="F95" s="11">
        <v>2.95</v>
      </c>
      <c r="G95" s="13">
        <v>1.43</v>
      </c>
      <c r="H95" s="13">
        <v>-2.0099999999999998</v>
      </c>
      <c r="I95" s="13">
        <v>-6.54</v>
      </c>
      <c r="J95" s="13">
        <v>2.78</v>
      </c>
      <c r="K95" s="13">
        <v>-0.27</v>
      </c>
      <c r="L95" s="13">
        <v>-4.6500000000000004</v>
      </c>
      <c r="M95" s="13">
        <v>-4.45</v>
      </c>
      <c r="N95" s="13">
        <v>-1.64</v>
      </c>
      <c r="O95" s="13">
        <v>-3.95</v>
      </c>
      <c r="P95" s="13"/>
      <c r="Q95" s="13">
        <v>-23.35</v>
      </c>
      <c r="R95" s="13">
        <v>-13.94</v>
      </c>
    </row>
    <row r="96" spans="1:18" ht="15.75" thickBot="1">
      <c r="A96" s="5" t="s">
        <v>10</v>
      </c>
      <c r="B96" s="13" t="s">
        <v>53</v>
      </c>
      <c r="C96" s="13">
        <v>-0.77</v>
      </c>
      <c r="D96" s="13">
        <v>-3.71</v>
      </c>
      <c r="E96" s="13">
        <v>-2.13</v>
      </c>
      <c r="F96" s="13">
        <v>-6.85</v>
      </c>
      <c r="G96" s="13">
        <v>-0.26</v>
      </c>
      <c r="H96" s="13">
        <v>-4.2699999999999996</v>
      </c>
      <c r="I96" s="13">
        <v>-6.5</v>
      </c>
      <c r="J96" s="13">
        <v>-5.75</v>
      </c>
      <c r="K96" s="13">
        <v>-0.12</v>
      </c>
      <c r="L96" s="13">
        <v>-0.04</v>
      </c>
      <c r="M96" s="12">
        <v>-11.02</v>
      </c>
      <c r="N96" s="11">
        <v>0.04</v>
      </c>
      <c r="O96" s="13">
        <v>-4.05</v>
      </c>
      <c r="P96" s="13"/>
      <c r="Q96" s="13">
        <v>-37.51</v>
      </c>
      <c r="R96" s="13">
        <v>-14.63</v>
      </c>
    </row>
    <row r="97" spans="1:18" ht="15.75" thickBot="1">
      <c r="A97" s="14" t="s">
        <v>11</v>
      </c>
      <c r="B97" s="21" t="s">
        <v>54</v>
      </c>
      <c r="C97" s="21">
        <v>-0.21</v>
      </c>
      <c r="D97" s="24">
        <v>-7.55</v>
      </c>
      <c r="E97" s="21">
        <v>-4.1100000000000003</v>
      </c>
      <c r="F97" s="21">
        <v>-5.81</v>
      </c>
      <c r="G97" s="22">
        <v>0.09</v>
      </c>
      <c r="H97" s="21">
        <v>-1.1100000000000001</v>
      </c>
      <c r="I97" s="21">
        <v>-7.05</v>
      </c>
      <c r="J97" s="21">
        <v>-3.25</v>
      </c>
      <c r="K97" s="21">
        <v>-1.1599999999999999</v>
      </c>
      <c r="L97" s="21">
        <v>-3.25</v>
      </c>
      <c r="M97" s="21">
        <v>-5.88</v>
      </c>
      <c r="N97" s="21">
        <v>-3.55</v>
      </c>
      <c r="O97" s="21">
        <v>-1.96</v>
      </c>
      <c r="P97" s="21"/>
      <c r="Q97" s="21">
        <v>-36.869999999999997</v>
      </c>
      <c r="R97" s="21">
        <v>-13.89</v>
      </c>
    </row>
    <row r="98" spans="1:18" ht="15.75" thickBot="1">
      <c r="A98" s="5" t="s">
        <v>12</v>
      </c>
      <c r="B98" s="13" t="s">
        <v>53</v>
      </c>
      <c r="C98" s="13">
        <v>-1</v>
      </c>
      <c r="D98" s="13">
        <v>2.92</v>
      </c>
      <c r="E98" s="12">
        <v>-8.44</v>
      </c>
      <c r="F98" s="13">
        <v>-0.33</v>
      </c>
      <c r="G98" s="13">
        <v>-0.28999999999999998</v>
      </c>
      <c r="H98" s="13">
        <v>-4.28</v>
      </c>
      <c r="I98" s="13">
        <v>-5.91</v>
      </c>
      <c r="J98" s="13">
        <v>-2.2400000000000002</v>
      </c>
      <c r="K98" s="11">
        <v>3.86</v>
      </c>
      <c r="L98" s="13">
        <v>-1.61</v>
      </c>
      <c r="M98" s="13">
        <v>-7.4</v>
      </c>
      <c r="N98" s="13">
        <v>-5.95</v>
      </c>
      <c r="O98" s="13">
        <v>1.79</v>
      </c>
      <c r="P98" s="13"/>
      <c r="Q98" s="13">
        <v>-26.06</v>
      </c>
      <c r="R98" s="13">
        <v>-12.79</v>
      </c>
    </row>
    <row r="99" spans="1:18" ht="15.75" thickBot="1">
      <c r="A99" s="5" t="s">
        <v>13</v>
      </c>
      <c r="B99" s="13" t="s">
        <v>53</v>
      </c>
      <c r="C99" s="13">
        <v>-1.59</v>
      </c>
      <c r="D99" s="13">
        <v>-7.74</v>
      </c>
      <c r="E99" s="13">
        <v>-4.57</v>
      </c>
      <c r="F99" s="13">
        <v>-7.42</v>
      </c>
      <c r="G99" s="11">
        <v>4.8600000000000003</v>
      </c>
      <c r="H99" s="13">
        <v>-0.26</v>
      </c>
      <c r="I99" s="13">
        <v>-7.53</v>
      </c>
      <c r="J99" s="13">
        <v>-4.67</v>
      </c>
      <c r="K99" s="13">
        <v>-8.9600000000000009</v>
      </c>
      <c r="L99" s="13">
        <v>0.12</v>
      </c>
      <c r="M99" s="12">
        <v>-16.350000000000001</v>
      </c>
      <c r="N99" s="13">
        <v>1.03</v>
      </c>
      <c r="O99" s="13">
        <v>-4.38</v>
      </c>
      <c r="P99" s="13"/>
      <c r="Q99" s="13">
        <v>-45.52</v>
      </c>
      <c r="R99" s="13">
        <v>-19.100000000000001</v>
      </c>
    </row>
    <row r="100" spans="1:18" ht="15.75" thickBot="1">
      <c r="A100" s="5" t="s">
        <v>14</v>
      </c>
      <c r="B100" s="13" t="s">
        <v>53</v>
      </c>
      <c r="C100" s="13">
        <v>4.54</v>
      </c>
      <c r="D100" s="13">
        <v>-5.44</v>
      </c>
      <c r="E100" s="13">
        <v>-7.16</v>
      </c>
      <c r="F100" s="13">
        <v>-5.39</v>
      </c>
      <c r="G100" s="11">
        <v>6.91</v>
      </c>
      <c r="H100" s="13">
        <v>-8.6</v>
      </c>
      <c r="I100" s="13">
        <v>-2.29</v>
      </c>
      <c r="J100" s="13">
        <v>-3.72</v>
      </c>
      <c r="K100" s="13">
        <v>2.6</v>
      </c>
      <c r="L100" s="13">
        <v>-4.1399999999999997</v>
      </c>
      <c r="M100" s="12">
        <v>-15.46</v>
      </c>
      <c r="N100" s="13">
        <v>-0.51</v>
      </c>
      <c r="O100" s="13">
        <v>-1.19</v>
      </c>
      <c r="P100" s="13"/>
      <c r="Q100" s="13">
        <v>-34.770000000000003</v>
      </c>
      <c r="R100" s="13">
        <v>-20.34</v>
      </c>
    </row>
    <row r="101" spans="1:18" ht="15.75" thickBot="1">
      <c r="A101" s="5" t="s">
        <v>15</v>
      </c>
      <c r="B101" s="13" t="s">
        <v>53</v>
      </c>
      <c r="C101" s="13">
        <v>-0.53</v>
      </c>
      <c r="D101" s="13">
        <v>-1.24</v>
      </c>
      <c r="E101" s="11">
        <v>4.55</v>
      </c>
      <c r="F101" s="13">
        <v>-0.5</v>
      </c>
      <c r="G101" s="13">
        <v>-3.88</v>
      </c>
      <c r="H101" s="13">
        <v>-4.87</v>
      </c>
      <c r="I101" s="13">
        <v>-6.29</v>
      </c>
      <c r="J101" s="13">
        <v>2.0499999999999998</v>
      </c>
      <c r="K101" s="13">
        <v>-1.75</v>
      </c>
      <c r="L101" s="13">
        <v>-3.66</v>
      </c>
      <c r="M101" s="12">
        <v>-11.94</v>
      </c>
      <c r="N101" s="13">
        <v>-6.81</v>
      </c>
      <c r="O101" s="13">
        <v>-7.1</v>
      </c>
      <c r="P101" s="13"/>
      <c r="Q101" s="13">
        <v>-35.5</v>
      </c>
      <c r="R101" s="13">
        <v>-26.55</v>
      </c>
    </row>
    <row r="102" spans="1:18" ht="15.75" thickBot="1">
      <c r="A102" s="14" t="s">
        <v>16</v>
      </c>
      <c r="B102" s="21" t="s">
        <v>54</v>
      </c>
      <c r="C102" s="21">
        <v>-0.09</v>
      </c>
      <c r="D102" s="21">
        <v>-0.9</v>
      </c>
      <c r="E102" s="21">
        <v>-1.85</v>
      </c>
      <c r="F102" s="21">
        <v>-1.45</v>
      </c>
      <c r="G102" s="21">
        <v>-1</v>
      </c>
      <c r="H102" s="21">
        <v>-4.8899999999999997</v>
      </c>
      <c r="I102" s="21">
        <v>-5.75</v>
      </c>
      <c r="J102" s="21">
        <v>-0.45</v>
      </c>
      <c r="K102" s="22">
        <v>0.12</v>
      </c>
      <c r="L102" s="21">
        <v>-2.86</v>
      </c>
      <c r="M102" s="24">
        <v>-11.13</v>
      </c>
      <c r="N102" s="21">
        <v>-5.37</v>
      </c>
      <c r="O102" s="21">
        <v>-3.2</v>
      </c>
      <c r="P102" s="21"/>
      <c r="Q102" s="21">
        <v>-33.01</v>
      </c>
      <c r="R102" s="21">
        <v>-20.93</v>
      </c>
    </row>
    <row r="103" spans="1:18" ht="15.75" thickBot="1">
      <c r="A103" s="5" t="s">
        <v>17</v>
      </c>
      <c r="B103" s="13" t="s">
        <v>53</v>
      </c>
      <c r="C103" s="13">
        <v>1.85</v>
      </c>
      <c r="D103" s="13">
        <v>-5.0599999999999996</v>
      </c>
      <c r="E103" s="13">
        <v>-6.47</v>
      </c>
      <c r="F103" s="13">
        <v>-4.2300000000000004</v>
      </c>
      <c r="G103" s="13">
        <v>-2.39</v>
      </c>
      <c r="H103" s="13">
        <v>-9.5</v>
      </c>
      <c r="I103" s="13">
        <v>-5.31</v>
      </c>
      <c r="J103" s="13">
        <v>-0.89</v>
      </c>
      <c r="K103" s="11">
        <v>6.48</v>
      </c>
      <c r="L103" s="13">
        <v>-2.4500000000000002</v>
      </c>
      <c r="M103" s="12">
        <v>-11.2</v>
      </c>
      <c r="N103" s="13">
        <v>-1.0900000000000001</v>
      </c>
      <c r="O103" s="13">
        <v>-4.92</v>
      </c>
      <c r="P103" s="13"/>
      <c r="Q103" s="13">
        <v>-37.72</v>
      </c>
      <c r="R103" s="13">
        <v>-18.54</v>
      </c>
    </row>
    <row r="104" spans="1:18" ht="15.75" thickBot="1">
      <c r="A104" s="5" t="s">
        <v>18</v>
      </c>
      <c r="B104" s="13" t="s">
        <v>53</v>
      </c>
      <c r="C104" s="13">
        <v>-11.55</v>
      </c>
      <c r="D104" s="12">
        <v>-19.04</v>
      </c>
      <c r="E104" s="13">
        <v>-18.149999999999999</v>
      </c>
      <c r="F104" s="13">
        <v>-3.55</v>
      </c>
      <c r="G104" s="13">
        <v>6.47</v>
      </c>
      <c r="H104" s="13">
        <v>-9.43</v>
      </c>
      <c r="I104" s="13">
        <v>7.06</v>
      </c>
      <c r="J104" s="13">
        <v>-9.41</v>
      </c>
      <c r="K104" s="11">
        <v>26.01</v>
      </c>
      <c r="L104" s="13">
        <v>-4.55</v>
      </c>
      <c r="M104" s="13">
        <v>-5.16</v>
      </c>
      <c r="N104" s="13">
        <v>-16.32</v>
      </c>
      <c r="O104" s="13">
        <v>-2.25</v>
      </c>
      <c r="P104" s="13"/>
      <c r="Q104" s="13">
        <v>-50.66</v>
      </c>
      <c r="R104" s="13">
        <v>-25.95</v>
      </c>
    </row>
    <row r="105" spans="1:18" ht="15.75" thickBot="1">
      <c r="A105" s="5" t="s">
        <v>19</v>
      </c>
      <c r="B105" s="13" t="s">
        <v>53</v>
      </c>
      <c r="C105" s="11">
        <v>17.850000000000001</v>
      </c>
      <c r="D105" s="13">
        <v>-9.32</v>
      </c>
      <c r="E105" s="13">
        <v>-10.24</v>
      </c>
      <c r="F105" s="13">
        <v>12.55</v>
      </c>
      <c r="G105" s="13">
        <v>-5</v>
      </c>
      <c r="H105" s="13">
        <v>1.79</v>
      </c>
      <c r="I105" s="13">
        <v>3.76</v>
      </c>
      <c r="J105" s="13">
        <v>2.4900000000000002</v>
      </c>
      <c r="K105" s="13">
        <v>-4.28</v>
      </c>
      <c r="L105" s="12">
        <v>-10.3</v>
      </c>
      <c r="M105" s="13">
        <v>-3.22</v>
      </c>
      <c r="N105" s="13">
        <v>-6.4</v>
      </c>
      <c r="O105" s="13">
        <v>0.91</v>
      </c>
      <c r="P105" s="13"/>
      <c r="Q105" s="13">
        <v>-12.86</v>
      </c>
      <c r="R105" s="13">
        <v>-18.010000000000002</v>
      </c>
    </row>
    <row r="106" spans="1:18" ht="15.75" thickBot="1">
      <c r="A106" s="5" t="s">
        <v>20</v>
      </c>
      <c r="B106" s="13" t="s">
        <v>53</v>
      </c>
      <c r="C106" s="13">
        <v>6.08</v>
      </c>
      <c r="D106" s="13">
        <v>-5.4</v>
      </c>
      <c r="E106" s="13">
        <v>-3.34</v>
      </c>
      <c r="F106" s="11">
        <v>8.39</v>
      </c>
      <c r="G106" s="13">
        <v>3.31</v>
      </c>
      <c r="H106" s="13">
        <v>1.58</v>
      </c>
      <c r="I106" s="13">
        <v>3.09</v>
      </c>
      <c r="J106" s="13">
        <v>5.41</v>
      </c>
      <c r="K106" s="13">
        <v>-2.0099999999999998</v>
      </c>
      <c r="L106" s="13">
        <v>-3.17</v>
      </c>
      <c r="M106" s="12">
        <v>-18.23</v>
      </c>
      <c r="N106" s="13">
        <v>3.49</v>
      </c>
      <c r="O106" s="13">
        <v>-7.16</v>
      </c>
      <c r="P106" s="13"/>
      <c r="Q106" s="13">
        <v>-10.63</v>
      </c>
      <c r="R106" s="13">
        <v>-23.93</v>
      </c>
    </row>
    <row r="107" spans="1:18" ht="15.75" thickBot="1">
      <c r="A107" s="5" t="s">
        <v>21</v>
      </c>
      <c r="B107" s="13" t="s">
        <v>53</v>
      </c>
      <c r="C107" s="13">
        <v>8.51</v>
      </c>
      <c r="D107" s="13">
        <v>-4.76</v>
      </c>
      <c r="E107" s="13">
        <v>-5.0599999999999996</v>
      </c>
      <c r="F107" s="13">
        <v>2.63</v>
      </c>
      <c r="G107" s="13">
        <v>5.4</v>
      </c>
      <c r="H107" s="13">
        <v>-0.66</v>
      </c>
      <c r="I107" s="13">
        <v>7.28</v>
      </c>
      <c r="J107" s="13">
        <v>0.31</v>
      </c>
      <c r="K107" s="11">
        <v>23.85</v>
      </c>
      <c r="L107" s="12">
        <v>-11.66</v>
      </c>
      <c r="M107" s="13">
        <v>-8.1999999999999993</v>
      </c>
      <c r="N107" s="13">
        <v>-9.61</v>
      </c>
      <c r="O107" s="13">
        <v>3.39</v>
      </c>
      <c r="P107" s="13"/>
      <c r="Q107" s="13">
        <v>6.49</v>
      </c>
      <c r="R107" s="13">
        <v>-24.22</v>
      </c>
    </row>
    <row r="108" spans="1:18" ht="15.75" thickBot="1">
      <c r="A108" s="5" t="s">
        <v>22</v>
      </c>
      <c r="B108" s="13" t="s">
        <v>53</v>
      </c>
      <c r="C108" s="11">
        <v>7.57</v>
      </c>
      <c r="D108" s="13">
        <v>-7.88</v>
      </c>
      <c r="E108" s="13">
        <v>-4.8899999999999997</v>
      </c>
      <c r="F108" s="13">
        <v>-4.22</v>
      </c>
      <c r="G108" s="13">
        <v>-7.51</v>
      </c>
      <c r="H108" s="13">
        <v>-4.24</v>
      </c>
      <c r="I108" s="13">
        <v>-3.73</v>
      </c>
      <c r="J108" s="13">
        <v>4.3499999999999996</v>
      </c>
      <c r="K108" s="13">
        <v>-4.26</v>
      </c>
      <c r="L108" s="12">
        <v>-9.3699999999999992</v>
      </c>
      <c r="M108" s="13">
        <v>-8.19</v>
      </c>
      <c r="N108" s="13">
        <v>0.51</v>
      </c>
      <c r="O108" s="13">
        <v>-6.21</v>
      </c>
      <c r="P108" s="13"/>
      <c r="Q108" s="13">
        <v>-39.68</v>
      </c>
      <c r="R108" s="13">
        <v>-21.56</v>
      </c>
    </row>
    <row r="109" spans="1:18" ht="15.75" thickBot="1">
      <c r="A109" s="5" t="s">
        <v>23</v>
      </c>
      <c r="B109" s="13" t="s">
        <v>53</v>
      </c>
      <c r="C109" s="13">
        <v>3.19</v>
      </c>
      <c r="D109" s="13">
        <v>-6.5</v>
      </c>
      <c r="E109" s="13">
        <v>-6.01</v>
      </c>
      <c r="F109" s="11">
        <v>3.3</v>
      </c>
      <c r="G109" s="13">
        <v>-1.57</v>
      </c>
      <c r="H109" s="13">
        <v>1.1599999999999999</v>
      </c>
      <c r="I109" s="13">
        <v>1.99</v>
      </c>
      <c r="J109" s="13">
        <v>-0.57999999999999996</v>
      </c>
      <c r="K109" s="13">
        <v>1.21</v>
      </c>
      <c r="L109" s="13">
        <v>-8.52</v>
      </c>
      <c r="M109" s="12">
        <v>-11.98</v>
      </c>
      <c r="N109" s="13">
        <v>0.05</v>
      </c>
      <c r="O109" s="13">
        <v>-3.15</v>
      </c>
      <c r="P109" s="13"/>
      <c r="Q109" s="13">
        <v>-25.33</v>
      </c>
      <c r="R109" s="13">
        <v>-21.98</v>
      </c>
    </row>
    <row r="110" spans="1:18" ht="15.75" thickBot="1">
      <c r="A110" s="5" t="s">
        <v>24</v>
      </c>
      <c r="B110" s="13" t="s">
        <v>53</v>
      </c>
      <c r="C110" s="13">
        <v>4.95</v>
      </c>
      <c r="D110" s="13">
        <v>-7.04</v>
      </c>
      <c r="E110" s="11">
        <v>10.36</v>
      </c>
      <c r="F110" s="13">
        <v>-3.67</v>
      </c>
      <c r="G110" s="13">
        <v>-0.72</v>
      </c>
      <c r="H110" s="12">
        <v>-10.65</v>
      </c>
      <c r="I110" s="13">
        <v>-1.35</v>
      </c>
      <c r="J110" s="13">
        <v>4.4000000000000004</v>
      </c>
      <c r="K110" s="13">
        <v>-10.62</v>
      </c>
      <c r="L110" s="13">
        <v>-7.65</v>
      </c>
      <c r="M110" s="13">
        <v>-9.23</v>
      </c>
      <c r="N110" s="13">
        <v>5</v>
      </c>
      <c r="O110" s="13">
        <v>-3.89</v>
      </c>
      <c r="P110" s="13"/>
      <c r="Q110" s="13">
        <v>-28.36</v>
      </c>
      <c r="R110" s="13">
        <v>-15.4</v>
      </c>
    </row>
    <row r="111" spans="1:18" ht="24.75" thickBot="1">
      <c r="A111" s="17" t="s">
        <v>25</v>
      </c>
      <c r="B111" s="21" t="s">
        <v>54</v>
      </c>
      <c r="C111" s="22">
        <v>6.86</v>
      </c>
      <c r="D111" s="21">
        <v>-7.07</v>
      </c>
      <c r="E111" s="21">
        <v>-4.97</v>
      </c>
      <c r="F111" s="21">
        <v>4.05</v>
      </c>
      <c r="G111" s="21">
        <v>-1.44</v>
      </c>
      <c r="H111" s="21">
        <v>-1.24</v>
      </c>
      <c r="I111" s="21">
        <v>1.49</v>
      </c>
      <c r="J111" s="21">
        <v>2.25</v>
      </c>
      <c r="K111" s="21">
        <v>-1.1399999999999999</v>
      </c>
      <c r="L111" s="21">
        <v>-7.06</v>
      </c>
      <c r="M111" s="24">
        <v>-11.17</v>
      </c>
      <c r="N111" s="21">
        <v>-0.67</v>
      </c>
      <c r="O111" s="21">
        <v>-3.61</v>
      </c>
      <c r="P111" s="21"/>
      <c r="Q111" s="21">
        <v>-22.48</v>
      </c>
      <c r="R111" s="21">
        <v>-20.95</v>
      </c>
    </row>
    <row r="112" spans="1:18" ht="15.75" thickBot="1">
      <c r="A112" s="19" t="s">
        <v>26</v>
      </c>
      <c r="B112" s="21" t="s">
        <v>54</v>
      </c>
      <c r="C112" s="22">
        <v>1.39</v>
      </c>
      <c r="D112" s="21">
        <v>-5.82</v>
      </c>
      <c r="E112" s="21">
        <v>-3.73</v>
      </c>
      <c r="F112" s="21">
        <v>-2.42</v>
      </c>
      <c r="G112" s="21">
        <v>-0.56999999999999995</v>
      </c>
      <c r="H112" s="21">
        <v>-2.13</v>
      </c>
      <c r="I112" s="21">
        <v>-4.6399999999999997</v>
      </c>
      <c r="J112" s="21">
        <v>-1.1200000000000001</v>
      </c>
      <c r="K112" s="21">
        <v>-0.83</v>
      </c>
      <c r="L112" s="21">
        <v>-4.17</v>
      </c>
      <c r="M112" s="24">
        <v>-8.61</v>
      </c>
      <c r="N112" s="21">
        <v>-3.29</v>
      </c>
      <c r="O112" s="21">
        <v>-2.69</v>
      </c>
      <c r="P112" s="21"/>
      <c r="Q112" s="21">
        <v>-32.72</v>
      </c>
      <c r="R112" s="25">
        <v>-17.579999999999998</v>
      </c>
    </row>
    <row r="113" spans="1:18">
      <c r="A113" s="316" t="s">
        <v>56</v>
      </c>
      <c r="B113" s="316"/>
      <c r="C113" s="316"/>
      <c r="D113" s="316"/>
      <c r="E113" s="316"/>
      <c r="F113" s="316"/>
      <c r="G113" s="316"/>
      <c r="H113" s="316"/>
      <c r="I113" s="316"/>
      <c r="J113" s="316"/>
      <c r="K113" s="316"/>
      <c r="L113" s="316"/>
      <c r="M113" s="316"/>
      <c r="N113" s="316"/>
      <c r="O113" s="316"/>
      <c r="P113" s="316"/>
      <c r="Q113" s="316"/>
      <c r="R113" s="316"/>
    </row>
    <row r="114" spans="1:18">
      <c r="A114" s="317" t="s">
        <v>46</v>
      </c>
      <c r="B114" s="317"/>
      <c r="C114" s="317"/>
      <c r="D114" s="317"/>
      <c r="E114" s="317"/>
      <c r="F114" s="317"/>
      <c r="G114" s="317"/>
      <c r="H114" s="317"/>
      <c r="I114" s="317"/>
      <c r="J114" s="317"/>
      <c r="K114" s="317"/>
      <c r="L114" s="317"/>
      <c r="M114" s="317"/>
      <c r="N114" s="317"/>
      <c r="O114" s="317"/>
      <c r="P114" s="317"/>
      <c r="Q114" s="317"/>
      <c r="R114" s="36"/>
    </row>
  </sheetData>
  <mergeCells count="6">
    <mergeCell ref="A59:M59"/>
    <mergeCell ref="A87:N87"/>
    <mergeCell ref="A113:R113"/>
    <mergeCell ref="A114:Q114"/>
    <mergeCell ref="A1:Q1"/>
    <mergeCell ref="A31:M3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56"/>
  <sheetViews>
    <sheetView topLeftCell="A12" workbookViewId="0">
      <selection activeCell="F31" sqref="F31"/>
    </sheetView>
  </sheetViews>
  <sheetFormatPr defaultColWidth="9.140625" defaultRowHeight="9"/>
  <cols>
    <col min="1" max="1" width="14.140625" style="101" customWidth="1"/>
    <col min="2" max="4" width="9.42578125" style="101" customWidth="1"/>
    <col min="5" max="5" width="8.7109375" style="101" customWidth="1"/>
    <col min="6" max="256" width="9.140625" style="101"/>
    <col min="257" max="257" width="26.5703125" style="101" customWidth="1"/>
    <col min="258" max="260" width="9.42578125" style="101" customWidth="1"/>
    <col min="261" max="261" width="8.7109375" style="101" customWidth="1"/>
    <col min="262" max="512" width="9.140625" style="101"/>
    <col min="513" max="513" width="26.5703125" style="101" customWidth="1"/>
    <col min="514" max="516" width="9.42578125" style="101" customWidth="1"/>
    <col min="517" max="517" width="8.7109375" style="101" customWidth="1"/>
    <col min="518" max="768" width="9.140625" style="101"/>
    <col min="769" max="769" width="26.5703125" style="101" customWidth="1"/>
    <col min="770" max="772" width="9.42578125" style="101" customWidth="1"/>
    <col min="773" max="773" width="8.7109375" style="101" customWidth="1"/>
    <col min="774" max="1024" width="9.140625" style="101"/>
    <col min="1025" max="1025" width="26.5703125" style="101" customWidth="1"/>
    <col min="1026" max="1028" width="9.42578125" style="101" customWidth="1"/>
    <col min="1029" max="1029" width="8.7109375" style="101" customWidth="1"/>
    <col min="1030" max="1280" width="9.140625" style="101"/>
    <col min="1281" max="1281" width="26.5703125" style="101" customWidth="1"/>
    <col min="1282" max="1284" width="9.42578125" style="101" customWidth="1"/>
    <col min="1285" max="1285" width="8.7109375" style="101" customWidth="1"/>
    <col min="1286" max="1536" width="9.140625" style="101"/>
    <col min="1537" max="1537" width="26.5703125" style="101" customWidth="1"/>
    <col min="1538" max="1540" width="9.42578125" style="101" customWidth="1"/>
    <col min="1541" max="1541" width="8.7109375" style="101" customWidth="1"/>
    <col min="1542" max="1792" width="9.140625" style="101"/>
    <col min="1793" max="1793" width="26.5703125" style="101" customWidth="1"/>
    <col min="1794" max="1796" width="9.42578125" style="101" customWidth="1"/>
    <col min="1797" max="1797" width="8.7109375" style="101" customWidth="1"/>
    <col min="1798" max="2048" width="9.140625" style="101"/>
    <col min="2049" max="2049" width="26.5703125" style="101" customWidth="1"/>
    <col min="2050" max="2052" width="9.42578125" style="101" customWidth="1"/>
    <col min="2053" max="2053" width="8.7109375" style="101" customWidth="1"/>
    <col min="2054" max="2304" width="9.140625" style="101"/>
    <col min="2305" max="2305" width="26.5703125" style="101" customWidth="1"/>
    <col min="2306" max="2308" width="9.42578125" style="101" customWidth="1"/>
    <col min="2309" max="2309" width="8.7109375" style="101" customWidth="1"/>
    <col min="2310" max="2560" width="9.140625" style="101"/>
    <col min="2561" max="2561" width="26.5703125" style="101" customWidth="1"/>
    <col min="2562" max="2564" width="9.42578125" style="101" customWidth="1"/>
    <col min="2565" max="2565" width="8.7109375" style="101" customWidth="1"/>
    <col min="2566" max="2816" width="9.140625" style="101"/>
    <col min="2817" max="2817" width="26.5703125" style="101" customWidth="1"/>
    <col min="2818" max="2820" width="9.42578125" style="101" customWidth="1"/>
    <col min="2821" max="2821" width="8.7109375" style="101" customWidth="1"/>
    <col min="2822" max="3072" width="9.140625" style="101"/>
    <col min="3073" max="3073" width="26.5703125" style="101" customWidth="1"/>
    <col min="3074" max="3076" width="9.42578125" style="101" customWidth="1"/>
    <col min="3077" max="3077" width="8.7109375" style="101" customWidth="1"/>
    <col min="3078" max="3328" width="9.140625" style="101"/>
    <col min="3329" max="3329" width="26.5703125" style="101" customWidth="1"/>
    <col min="3330" max="3332" width="9.42578125" style="101" customWidth="1"/>
    <col min="3333" max="3333" width="8.7109375" style="101" customWidth="1"/>
    <col min="3334" max="3584" width="9.140625" style="101"/>
    <col min="3585" max="3585" width="26.5703125" style="101" customWidth="1"/>
    <col min="3586" max="3588" width="9.42578125" style="101" customWidth="1"/>
    <col min="3589" max="3589" width="8.7109375" style="101" customWidth="1"/>
    <col min="3590" max="3840" width="9.140625" style="101"/>
    <col min="3841" max="3841" width="26.5703125" style="101" customWidth="1"/>
    <col min="3842" max="3844" width="9.42578125" style="101" customWidth="1"/>
    <col min="3845" max="3845" width="8.7109375" style="101" customWidth="1"/>
    <col min="3846" max="4096" width="9.140625" style="101"/>
    <col min="4097" max="4097" width="26.5703125" style="101" customWidth="1"/>
    <col min="4098" max="4100" width="9.42578125" style="101" customWidth="1"/>
    <col min="4101" max="4101" width="8.7109375" style="101" customWidth="1"/>
    <col min="4102" max="4352" width="9.140625" style="101"/>
    <col min="4353" max="4353" width="26.5703125" style="101" customWidth="1"/>
    <col min="4354" max="4356" width="9.42578125" style="101" customWidth="1"/>
    <col min="4357" max="4357" width="8.7109375" style="101" customWidth="1"/>
    <col min="4358" max="4608" width="9.140625" style="101"/>
    <col min="4609" max="4609" width="26.5703125" style="101" customWidth="1"/>
    <col min="4610" max="4612" width="9.42578125" style="101" customWidth="1"/>
    <col min="4613" max="4613" width="8.7109375" style="101" customWidth="1"/>
    <col min="4614" max="4864" width="9.140625" style="101"/>
    <col min="4865" max="4865" width="26.5703125" style="101" customWidth="1"/>
    <col min="4866" max="4868" width="9.42578125" style="101" customWidth="1"/>
    <col min="4869" max="4869" width="8.7109375" style="101" customWidth="1"/>
    <col min="4870" max="5120" width="9.140625" style="101"/>
    <col min="5121" max="5121" width="26.5703125" style="101" customWidth="1"/>
    <col min="5122" max="5124" width="9.42578125" style="101" customWidth="1"/>
    <col min="5125" max="5125" width="8.7109375" style="101" customWidth="1"/>
    <col min="5126" max="5376" width="9.140625" style="101"/>
    <col min="5377" max="5377" width="26.5703125" style="101" customWidth="1"/>
    <col min="5378" max="5380" width="9.42578125" style="101" customWidth="1"/>
    <col min="5381" max="5381" width="8.7109375" style="101" customWidth="1"/>
    <col min="5382" max="5632" width="9.140625" style="101"/>
    <col min="5633" max="5633" width="26.5703125" style="101" customWidth="1"/>
    <col min="5634" max="5636" width="9.42578125" style="101" customWidth="1"/>
    <col min="5637" max="5637" width="8.7109375" style="101" customWidth="1"/>
    <col min="5638" max="5888" width="9.140625" style="101"/>
    <col min="5889" max="5889" width="26.5703125" style="101" customWidth="1"/>
    <col min="5890" max="5892" width="9.42578125" style="101" customWidth="1"/>
    <col min="5893" max="5893" width="8.7109375" style="101" customWidth="1"/>
    <col min="5894" max="6144" width="9.140625" style="101"/>
    <col min="6145" max="6145" width="26.5703125" style="101" customWidth="1"/>
    <col min="6146" max="6148" width="9.42578125" style="101" customWidth="1"/>
    <col min="6149" max="6149" width="8.7109375" style="101" customWidth="1"/>
    <col min="6150" max="6400" width="9.140625" style="101"/>
    <col min="6401" max="6401" width="26.5703125" style="101" customWidth="1"/>
    <col min="6402" max="6404" width="9.42578125" style="101" customWidth="1"/>
    <col min="6405" max="6405" width="8.7109375" style="101" customWidth="1"/>
    <col min="6406" max="6656" width="9.140625" style="101"/>
    <col min="6657" max="6657" width="26.5703125" style="101" customWidth="1"/>
    <col min="6658" max="6660" width="9.42578125" style="101" customWidth="1"/>
    <col min="6661" max="6661" width="8.7109375" style="101" customWidth="1"/>
    <col min="6662" max="6912" width="9.140625" style="101"/>
    <col min="6913" max="6913" width="26.5703125" style="101" customWidth="1"/>
    <col min="6914" max="6916" width="9.42578125" style="101" customWidth="1"/>
    <col min="6917" max="6917" width="8.7109375" style="101" customWidth="1"/>
    <col min="6918" max="7168" width="9.140625" style="101"/>
    <col min="7169" max="7169" width="26.5703125" style="101" customWidth="1"/>
    <col min="7170" max="7172" width="9.42578125" style="101" customWidth="1"/>
    <col min="7173" max="7173" width="8.7109375" style="101" customWidth="1"/>
    <col min="7174" max="7424" width="9.140625" style="101"/>
    <col min="7425" max="7425" width="26.5703125" style="101" customWidth="1"/>
    <col min="7426" max="7428" width="9.42578125" style="101" customWidth="1"/>
    <col min="7429" max="7429" width="8.7109375" style="101" customWidth="1"/>
    <col min="7430" max="7680" width="9.140625" style="101"/>
    <col min="7681" max="7681" width="26.5703125" style="101" customWidth="1"/>
    <col min="7682" max="7684" width="9.42578125" style="101" customWidth="1"/>
    <col min="7685" max="7685" width="8.7109375" style="101" customWidth="1"/>
    <col min="7686" max="7936" width="9.140625" style="101"/>
    <col min="7937" max="7937" width="26.5703125" style="101" customWidth="1"/>
    <col min="7938" max="7940" width="9.42578125" style="101" customWidth="1"/>
    <col min="7941" max="7941" width="8.7109375" style="101" customWidth="1"/>
    <col min="7942" max="8192" width="9.140625" style="101"/>
    <col min="8193" max="8193" width="26.5703125" style="101" customWidth="1"/>
    <col min="8194" max="8196" width="9.42578125" style="101" customWidth="1"/>
    <col min="8197" max="8197" width="8.7109375" style="101" customWidth="1"/>
    <col min="8198" max="8448" width="9.140625" style="101"/>
    <col min="8449" max="8449" width="26.5703125" style="101" customWidth="1"/>
    <col min="8450" max="8452" width="9.42578125" style="101" customWidth="1"/>
    <col min="8453" max="8453" width="8.7109375" style="101" customWidth="1"/>
    <col min="8454" max="8704" width="9.140625" style="101"/>
    <col min="8705" max="8705" width="26.5703125" style="101" customWidth="1"/>
    <col min="8706" max="8708" width="9.42578125" style="101" customWidth="1"/>
    <col min="8709" max="8709" width="8.7109375" style="101" customWidth="1"/>
    <col min="8710" max="8960" width="9.140625" style="101"/>
    <col min="8961" max="8961" width="26.5703125" style="101" customWidth="1"/>
    <col min="8962" max="8964" width="9.42578125" style="101" customWidth="1"/>
    <col min="8965" max="8965" width="8.7109375" style="101" customWidth="1"/>
    <col min="8966" max="9216" width="9.140625" style="101"/>
    <col min="9217" max="9217" width="26.5703125" style="101" customWidth="1"/>
    <col min="9218" max="9220" width="9.42578125" style="101" customWidth="1"/>
    <col min="9221" max="9221" width="8.7109375" style="101" customWidth="1"/>
    <col min="9222" max="9472" width="9.140625" style="101"/>
    <col min="9473" max="9473" width="26.5703125" style="101" customWidth="1"/>
    <col min="9474" max="9476" width="9.42578125" style="101" customWidth="1"/>
    <col min="9477" max="9477" width="8.7109375" style="101" customWidth="1"/>
    <col min="9478" max="9728" width="9.140625" style="101"/>
    <col min="9729" max="9729" width="26.5703125" style="101" customWidth="1"/>
    <col min="9730" max="9732" width="9.42578125" style="101" customWidth="1"/>
    <col min="9733" max="9733" width="8.7109375" style="101" customWidth="1"/>
    <col min="9734" max="9984" width="9.140625" style="101"/>
    <col min="9985" max="9985" width="26.5703125" style="101" customWidth="1"/>
    <col min="9986" max="9988" width="9.42578125" style="101" customWidth="1"/>
    <col min="9989" max="9989" width="8.7109375" style="101" customWidth="1"/>
    <col min="9990" max="10240" width="9.140625" style="101"/>
    <col min="10241" max="10241" width="26.5703125" style="101" customWidth="1"/>
    <col min="10242" max="10244" width="9.42578125" style="101" customWidth="1"/>
    <col min="10245" max="10245" width="8.7109375" style="101" customWidth="1"/>
    <col min="10246" max="10496" width="9.140625" style="101"/>
    <col min="10497" max="10497" width="26.5703125" style="101" customWidth="1"/>
    <col min="10498" max="10500" width="9.42578125" style="101" customWidth="1"/>
    <col min="10501" max="10501" width="8.7109375" style="101" customWidth="1"/>
    <col min="10502" max="10752" width="9.140625" style="101"/>
    <col min="10753" max="10753" width="26.5703125" style="101" customWidth="1"/>
    <col min="10754" max="10756" width="9.42578125" style="101" customWidth="1"/>
    <col min="10757" max="10757" width="8.7109375" style="101" customWidth="1"/>
    <col min="10758" max="11008" width="9.140625" style="101"/>
    <col min="11009" max="11009" width="26.5703125" style="101" customWidth="1"/>
    <col min="11010" max="11012" width="9.42578125" style="101" customWidth="1"/>
    <col min="11013" max="11013" width="8.7109375" style="101" customWidth="1"/>
    <col min="11014" max="11264" width="9.140625" style="101"/>
    <col min="11265" max="11265" width="26.5703125" style="101" customWidth="1"/>
    <col min="11266" max="11268" width="9.42578125" style="101" customWidth="1"/>
    <col min="11269" max="11269" width="8.7109375" style="101" customWidth="1"/>
    <col min="11270" max="11520" width="9.140625" style="101"/>
    <col min="11521" max="11521" width="26.5703125" style="101" customWidth="1"/>
    <col min="11522" max="11524" width="9.42578125" style="101" customWidth="1"/>
    <col min="11525" max="11525" width="8.7109375" style="101" customWidth="1"/>
    <col min="11526" max="11776" width="9.140625" style="101"/>
    <col min="11777" max="11777" width="26.5703125" style="101" customWidth="1"/>
    <col min="11778" max="11780" width="9.42578125" style="101" customWidth="1"/>
    <col min="11781" max="11781" width="8.7109375" style="101" customWidth="1"/>
    <col min="11782" max="12032" width="9.140625" style="101"/>
    <col min="12033" max="12033" width="26.5703125" style="101" customWidth="1"/>
    <col min="12034" max="12036" width="9.42578125" style="101" customWidth="1"/>
    <col min="12037" max="12037" width="8.7109375" style="101" customWidth="1"/>
    <col min="12038" max="12288" width="9.140625" style="101"/>
    <col min="12289" max="12289" width="26.5703125" style="101" customWidth="1"/>
    <col min="12290" max="12292" width="9.42578125" style="101" customWidth="1"/>
    <col min="12293" max="12293" width="8.7109375" style="101" customWidth="1"/>
    <col min="12294" max="12544" width="9.140625" style="101"/>
    <col min="12545" max="12545" width="26.5703125" style="101" customWidth="1"/>
    <col min="12546" max="12548" width="9.42578125" style="101" customWidth="1"/>
    <col min="12549" max="12549" width="8.7109375" style="101" customWidth="1"/>
    <col min="12550" max="12800" width="9.140625" style="101"/>
    <col min="12801" max="12801" width="26.5703125" style="101" customWidth="1"/>
    <col min="12802" max="12804" width="9.42578125" style="101" customWidth="1"/>
    <col min="12805" max="12805" width="8.7109375" style="101" customWidth="1"/>
    <col min="12806" max="13056" width="9.140625" style="101"/>
    <col min="13057" max="13057" width="26.5703125" style="101" customWidth="1"/>
    <col min="13058" max="13060" width="9.42578125" style="101" customWidth="1"/>
    <col min="13061" max="13061" width="8.7109375" style="101" customWidth="1"/>
    <col min="13062" max="13312" width="9.140625" style="101"/>
    <col min="13313" max="13313" width="26.5703125" style="101" customWidth="1"/>
    <col min="13314" max="13316" width="9.42578125" style="101" customWidth="1"/>
    <col min="13317" max="13317" width="8.7109375" style="101" customWidth="1"/>
    <col min="13318" max="13568" width="9.140625" style="101"/>
    <col min="13569" max="13569" width="26.5703125" style="101" customWidth="1"/>
    <col min="13570" max="13572" width="9.42578125" style="101" customWidth="1"/>
    <col min="13573" max="13573" width="8.7109375" style="101" customWidth="1"/>
    <col min="13574" max="13824" width="9.140625" style="101"/>
    <col min="13825" max="13825" width="26.5703125" style="101" customWidth="1"/>
    <col min="13826" max="13828" width="9.42578125" style="101" customWidth="1"/>
    <col min="13829" max="13829" width="8.7109375" style="101" customWidth="1"/>
    <col min="13830" max="14080" width="9.140625" style="101"/>
    <col min="14081" max="14081" width="26.5703125" style="101" customWidth="1"/>
    <col min="14082" max="14084" width="9.42578125" style="101" customWidth="1"/>
    <col min="14085" max="14085" width="8.7109375" style="101" customWidth="1"/>
    <col min="14086" max="14336" width="9.140625" style="101"/>
    <col min="14337" max="14337" width="26.5703125" style="101" customWidth="1"/>
    <col min="14338" max="14340" width="9.42578125" style="101" customWidth="1"/>
    <col min="14341" max="14341" width="8.7109375" style="101" customWidth="1"/>
    <col min="14342" max="14592" width="9.140625" style="101"/>
    <col min="14593" max="14593" width="26.5703125" style="101" customWidth="1"/>
    <col min="14594" max="14596" width="9.42578125" style="101" customWidth="1"/>
    <col min="14597" max="14597" width="8.7109375" style="101" customWidth="1"/>
    <col min="14598" max="14848" width="9.140625" style="101"/>
    <col min="14849" max="14849" width="26.5703125" style="101" customWidth="1"/>
    <col min="14850" max="14852" width="9.42578125" style="101" customWidth="1"/>
    <col min="14853" max="14853" width="8.7109375" style="101" customWidth="1"/>
    <col min="14854" max="15104" width="9.140625" style="101"/>
    <col min="15105" max="15105" width="26.5703125" style="101" customWidth="1"/>
    <col min="15106" max="15108" width="9.42578125" style="101" customWidth="1"/>
    <col min="15109" max="15109" width="8.7109375" style="101" customWidth="1"/>
    <col min="15110" max="15360" width="9.140625" style="101"/>
    <col min="15361" max="15361" width="26.5703125" style="101" customWidth="1"/>
    <col min="15362" max="15364" width="9.42578125" style="101" customWidth="1"/>
    <col min="15365" max="15365" width="8.7109375" style="101" customWidth="1"/>
    <col min="15366" max="15616" width="9.140625" style="101"/>
    <col min="15617" max="15617" width="26.5703125" style="101" customWidth="1"/>
    <col min="15618" max="15620" width="9.42578125" style="101" customWidth="1"/>
    <col min="15621" max="15621" width="8.7109375" style="101" customWidth="1"/>
    <col min="15622" max="15872" width="9.140625" style="101"/>
    <col min="15873" max="15873" width="26.5703125" style="101" customWidth="1"/>
    <col min="15874" max="15876" width="9.42578125" style="101" customWidth="1"/>
    <col min="15877" max="15877" width="8.7109375" style="101" customWidth="1"/>
    <col min="15878" max="16128" width="9.140625" style="101"/>
    <col min="16129" max="16129" width="26.5703125" style="101" customWidth="1"/>
    <col min="16130" max="16132" width="9.42578125" style="101" customWidth="1"/>
    <col min="16133" max="16133" width="8.7109375" style="101" customWidth="1"/>
    <col min="16134" max="16384" width="9.140625" style="101"/>
  </cols>
  <sheetData>
    <row r="1" spans="1:17" s="100" customFormat="1" ht="8.25">
      <c r="A1" s="99" t="s">
        <v>106</v>
      </c>
      <c r="G1" s="99" t="s">
        <v>107</v>
      </c>
      <c r="M1" s="99" t="s">
        <v>107</v>
      </c>
    </row>
    <row r="3" spans="1:17" ht="27">
      <c r="A3" s="89" t="s">
        <v>89</v>
      </c>
      <c r="B3" s="95" t="s">
        <v>90</v>
      </c>
      <c r="C3" s="90" t="s">
        <v>91</v>
      </c>
      <c r="D3" s="90" t="s">
        <v>92</v>
      </c>
      <c r="E3" s="90" t="s">
        <v>26</v>
      </c>
      <c r="G3" s="89" t="s">
        <v>89</v>
      </c>
      <c r="H3" s="95" t="s">
        <v>90</v>
      </c>
      <c r="I3" s="90" t="s">
        <v>91</v>
      </c>
      <c r="J3" s="90" t="s">
        <v>92</v>
      </c>
      <c r="K3" s="90" t="s">
        <v>26</v>
      </c>
      <c r="M3" s="89" t="s">
        <v>89</v>
      </c>
      <c r="N3" s="95" t="s">
        <v>108</v>
      </c>
      <c r="O3" s="90" t="s">
        <v>109</v>
      </c>
      <c r="P3" s="90" t="s">
        <v>110</v>
      </c>
      <c r="Q3" s="90" t="s">
        <v>26</v>
      </c>
    </row>
    <row r="4" spans="1:17">
      <c r="A4" s="91"/>
      <c r="B4" s="96"/>
      <c r="C4" s="92"/>
      <c r="D4" s="92"/>
      <c r="E4" s="92"/>
      <c r="G4" s="91"/>
      <c r="H4" s="96"/>
      <c r="I4" s="92"/>
      <c r="J4" s="92"/>
      <c r="K4" s="92"/>
      <c r="M4" s="91"/>
      <c r="N4" s="96"/>
      <c r="O4" s="92"/>
      <c r="P4" s="92"/>
      <c r="Q4" s="92"/>
    </row>
    <row r="5" spans="1:17" ht="11.25" customHeight="1">
      <c r="A5" s="97" t="s">
        <v>111</v>
      </c>
      <c r="B5" s="98"/>
      <c r="C5" s="98"/>
      <c r="D5" s="98"/>
      <c r="E5" s="98"/>
      <c r="G5" s="97" t="s">
        <v>93</v>
      </c>
      <c r="H5" s="98"/>
      <c r="I5" s="98"/>
      <c r="J5" s="98"/>
      <c r="K5" s="98"/>
      <c r="M5" s="97" t="s">
        <v>112</v>
      </c>
      <c r="N5" s="98"/>
      <c r="O5" s="98"/>
      <c r="P5" s="98"/>
      <c r="Q5" s="98"/>
    </row>
    <row r="6" spans="1:17" ht="9" customHeight="1">
      <c r="A6" s="102"/>
      <c r="B6" s="92"/>
      <c r="C6" s="92"/>
      <c r="D6" s="92"/>
      <c r="E6" s="92"/>
      <c r="G6" s="102"/>
      <c r="H6" s="92"/>
      <c r="I6" s="92"/>
      <c r="J6" s="92"/>
      <c r="K6" s="92"/>
      <c r="M6" s="102"/>
      <c r="N6" s="92"/>
      <c r="O6" s="92"/>
      <c r="P6" s="92"/>
      <c r="Q6" s="92"/>
    </row>
    <row r="7" spans="1:17">
      <c r="A7" s="103">
        <v>2013</v>
      </c>
      <c r="B7" s="93">
        <v>9265</v>
      </c>
      <c r="C7" s="93">
        <v>35764</v>
      </c>
      <c r="D7" s="93">
        <v>136631</v>
      </c>
      <c r="E7" s="93">
        <v>181660</v>
      </c>
      <c r="G7" s="103">
        <v>2013</v>
      </c>
      <c r="H7" s="93">
        <v>321</v>
      </c>
      <c r="I7" s="93">
        <v>1652</v>
      </c>
      <c r="J7" s="93">
        <v>1428</v>
      </c>
      <c r="K7" s="93">
        <v>3401</v>
      </c>
      <c r="M7" s="103">
        <v>2013</v>
      </c>
      <c r="N7" s="93">
        <v>15447</v>
      </c>
      <c r="O7" s="93">
        <v>57684</v>
      </c>
      <c r="P7" s="93">
        <v>184962</v>
      </c>
      <c r="Q7" s="93">
        <v>258093</v>
      </c>
    </row>
    <row r="8" spans="1:17">
      <c r="A8" s="103">
        <v>2014</v>
      </c>
      <c r="B8" s="93">
        <v>9148</v>
      </c>
      <c r="C8" s="93">
        <v>34285</v>
      </c>
      <c r="D8" s="93">
        <v>133598</v>
      </c>
      <c r="E8" s="93">
        <v>177031</v>
      </c>
      <c r="G8" s="103">
        <v>2014</v>
      </c>
      <c r="H8" s="93">
        <v>287</v>
      </c>
      <c r="I8" s="93">
        <v>1589</v>
      </c>
      <c r="J8" s="93">
        <v>1505</v>
      </c>
      <c r="K8" s="93">
        <v>3381</v>
      </c>
      <c r="M8" s="103">
        <v>2014</v>
      </c>
      <c r="N8" s="93">
        <v>15290</v>
      </c>
      <c r="O8" s="93">
        <v>55383</v>
      </c>
      <c r="P8" s="93">
        <v>180474</v>
      </c>
      <c r="Q8" s="93">
        <v>251147</v>
      </c>
    </row>
    <row r="9" spans="1:17">
      <c r="A9" s="103">
        <v>2015</v>
      </c>
      <c r="B9" s="93">
        <v>9179</v>
      </c>
      <c r="C9" s="93">
        <v>34903</v>
      </c>
      <c r="D9" s="93">
        <v>130457</v>
      </c>
      <c r="E9" s="93">
        <v>174539</v>
      </c>
      <c r="G9" s="103">
        <v>2015</v>
      </c>
      <c r="H9" s="93">
        <v>305</v>
      </c>
      <c r="I9" s="93">
        <v>1621</v>
      </c>
      <c r="J9" s="93">
        <v>1502</v>
      </c>
      <c r="K9" s="93">
        <v>3428</v>
      </c>
      <c r="M9" s="103">
        <v>2015</v>
      </c>
      <c r="N9" s="93">
        <v>15850</v>
      </c>
      <c r="O9" s="93">
        <v>55914</v>
      </c>
      <c r="P9" s="93">
        <v>175156</v>
      </c>
      <c r="Q9" s="93">
        <v>246920</v>
      </c>
    </row>
    <row r="10" spans="1:17">
      <c r="A10" s="103">
        <v>2016</v>
      </c>
      <c r="B10" s="93">
        <v>9360</v>
      </c>
      <c r="C10" s="93">
        <v>35324</v>
      </c>
      <c r="D10" s="93">
        <v>131107</v>
      </c>
      <c r="E10" s="93">
        <v>175791</v>
      </c>
      <c r="G10" s="103">
        <v>2016</v>
      </c>
      <c r="H10" s="93">
        <v>274</v>
      </c>
      <c r="I10" s="93">
        <v>1546</v>
      </c>
      <c r="J10" s="93">
        <v>1463</v>
      </c>
      <c r="K10" s="93">
        <v>3283</v>
      </c>
      <c r="M10" s="103">
        <v>2016</v>
      </c>
      <c r="N10" s="93">
        <v>15790</v>
      </c>
      <c r="O10" s="93">
        <v>56962</v>
      </c>
      <c r="P10" s="93">
        <v>176423</v>
      </c>
      <c r="Q10" s="93">
        <v>249175</v>
      </c>
    </row>
    <row r="12" spans="1:17" ht="12.2" customHeight="1">
      <c r="A12" s="97" t="s">
        <v>94</v>
      </c>
      <c r="B12" s="98"/>
      <c r="C12" s="98"/>
      <c r="D12" s="98"/>
      <c r="E12" s="98"/>
      <c r="G12" s="97" t="s">
        <v>94</v>
      </c>
      <c r="H12" s="98"/>
      <c r="I12" s="98"/>
      <c r="J12" s="98"/>
      <c r="K12" s="98"/>
      <c r="M12" s="97" t="s">
        <v>94</v>
      </c>
      <c r="N12" s="98"/>
      <c r="O12" s="98"/>
      <c r="P12" s="98"/>
      <c r="Q12" s="98"/>
    </row>
    <row r="13" spans="1:17">
      <c r="A13" s="97"/>
      <c r="B13" s="98"/>
      <c r="C13" s="98"/>
      <c r="D13" s="98"/>
      <c r="E13" s="98"/>
      <c r="G13" s="97"/>
      <c r="H13" s="98"/>
      <c r="I13" s="98"/>
      <c r="J13" s="98"/>
      <c r="K13" s="98"/>
      <c r="M13" s="97"/>
      <c r="N13" s="98"/>
      <c r="O13" s="98"/>
      <c r="P13" s="98"/>
      <c r="Q13" s="98"/>
    </row>
    <row r="14" spans="1:17">
      <c r="A14" s="104" t="s">
        <v>77</v>
      </c>
      <c r="B14" s="105">
        <v>673</v>
      </c>
      <c r="C14" s="105">
        <v>2739</v>
      </c>
      <c r="D14" s="105">
        <v>9531</v>
      </c>
      <c r="E14" s="105">
        <v>12943</v>
      </c>
      <c r="G14" s="104" t="s">
        <v>77</v>
      </c>
      <c r="H14" s="105">
        <v>13</v>
      </c>
      <c r="I14" s="105">
        <v>100</v>
      </c>
      <c r="J14" s="105">
        <v>117</v>
      </c>
      <c r="K14" s="105">
        <v>230</v>
      </c>
      <c r="M14" s="104" t="s">
        <v>77</v>
      </c>
      <c r="N14" s="105">
        <v>1092</v>
      </c>
      <c r="O14" s="105">
        <v>4456</v>
      </c>
      <c r="P14" s="105">
        <v>13140</v>
      </c>
      <c r="Q14" s="105">
        <v>18688</v>
      </c>
    </row>
    <row r="15" spans="1:17">
      <c r="A15" s="104" t="s">
        <v>78</v>
      </c>
      <c r="B15" s="105">
        <v>655</v>
      </c>
      <c r="C15" s="105">
        <v>2564</v>
      </c>
      <c r="D15" s="105">
        <v>9550</v>
      </c>
      <c r="E15" s="105">
        <v>12769</v>
      </c>
      <c r="G15" s="104" t="s">
        <v>78</v>
      </c>
      <c r="H15" s="105">
        <v>16</v>
      </c>
      <c r="I15" s="105">
        <v>111</v>
      </c>
      <c r="J15" s="105">
        <v>114</v>
      </c>
      <c r="K15" s="105">
        <v>241</v>
      </c>
      <c r="M15" s="104" t="s">
        <v>78</v>
      </c>
      <c r="N15" s="105">
        <v>1099</v>
      </c>
      <c r="O15" s="105">
        <v>4122</v>
      </c>
      <c r="P15" s="105">
        <v>12966</v>
      </c>
      <c r="Q15" s="105">
        <v>18187</v>
      </c>
    </row>
    <row r="16" spans="1:17">
      <c r="A16" s="104" t="s">
        <v>79</v>
      </c>
      <c r="B16" s="105">
        <v>733</v>
      </c>
      <c r="C16" s="105">
        <v>2619</v>
      </c>
      <c r="D16" s="105">
        <v>10147</v>
      </c>
      <c r="E16" s="105">
        <v>13499</v>
      </c>
      <c r="G16" s="104" t="s">
        <v>79</v>
      </c>
      <c r="H16" s="105">
        <v>21</v>
      </c>
      <c r="I16" s="105">
        <v>115</v>
      </c>
      <c r="J16" s="105">
        <v>91</v>
      </c>
      <c r="K16" s="105">
        <v>227</v>
      </c>
      <c r="M16" s="104" t="s">
        <v>79</v>
      </c>
      <c r="N16" s="105">
        <v>1250</v>
      </c>
      <c r="O16" s="105">
        <v>4217</v>
      </c>
      <c r="P16" s="105">
        <v>13885</v>
      </c>
      <c r="Q16" s="105">
        <v>19352</v>
      </c>
    </row>
    <row r="17" spans="1:17">
      <c r="A17" s="104" t="s">
        <v>85</v>
      </c>
      <c r="B17" s="105">
        <v>715</v>
      </c>
      <c r="C17" s="105">
        <v>2764</v>
      </c>
      <c r="D17" s="105">
        <v>11297</v>
      </c>
      <c r="E17" s="105">
        <v>14776</v>
      </c>
      <c r="G17" s="104" t="s">
        <v>85</v>
      </c>
      <c r="H17" s="105">
        <v>20</v>
      </c>
      <c r="I17" s="105">
        <v>107</v>
      </c>
      <c r="J17" s="105">
        <v>110</v>
      </c>
      <c r="K17" s="105">
        <v>237</v>
      </c>
      <c r="M17" s="104" t="s">
        <v>85</v>
      </c>
      <c r="N17" s="105">
        <v>1155</v>
      </c>
      <c r="O17" s="105">
        <v>4407</v>
      </c>
      <c r="P17" s="105">
        <v>15270</v>
      </c>
      <c r="Q17" s="105">
        <v>20832</v>
      </c>
    </row>
    <row r="18" spans="1:17">
      <c r="A18" s="104" t="s">
        <v>86</v>
      </c>
      <c r="B18" s="105">
        <v>832</v>
      </c>
      <c r="C18" s="105">
        <v>3242</v>
      </c>
      <c r="D18" s="105">
        <v>12072</v>
      </c>
      <c r="E18" s="105">
        <v>16146</v>
      </c>
      <c r="G18" s="104" t="s">
        <v>86</v>
      </c>
      <c r="H18" s="105">
        <v>24</v>
      </c>
      <c r="I18" s="105">
        <v>125</v>
      </c>
      <c r="J18" s="105">
        <v>124</v>
      </c>
      <c r="K18" s="105">
        <v>273</v>
      </c>
      <c r="M18" s="104" t="s">
        <v>86</v>
      </c>
      <c r="N18" s="105">
        <v>1383</v>
      </c>
      <c r="O18" s="105">
        <v>5183</v>
      </c>
      <c r="P18" s="105">
        <v>16126</v>
      </c>
      <c r="Q18" s="105">
        <v>22692</v>
      </c>
    </row>
    <row r="19" spans="1:17">
      <c r="A19" s="104" t="s">
        <v>87</v>
      </c>
      <c r="B19" s="105">
        <v>807</v>
      </c>
      <c r="C19" s="105">
        <v>3229</v>
      </c>
      <c r="D19" s="105">
        <v>11704</v>
      </c>
      <c r="E19" s="105">
        <v>15740</v>
      </c>
      <c r="G19" s="104" t="s">
        <v>87</v>
      </c>
      <c r="H19" s="105">
        <v>23</v>
      </c>
      <c r="I19" s="105">
        <v>159</v>
      </c>
      <c r="J19" s="105">
        <v>120</v>
      </c>
      <c r="K19" s="105">
        <v>302</v>
      </c>
      <c r="M19" s="104" t="s">
        <v>87</v>
      </c>
      <c r="N19" s="105">
        <v>1420</v>
      </c>
      <c r="O19" s="105">
        <v>5212</v>
      </c>
      <c r="P19" s="105">
        <v>15617</v>
      </c>
      <c r="Q19" s="105">
        <v>22249</v>
      </c>
    </row>
    <row r="20" spans="1:17">
      <c r="A20" s="104" t="s">
        <v>95</v>
      </c>
      <c r="B20" s="105">
        <v>1000</v>
      </c>
      <c r="C20" s="105">
        <v>3662</v>
      </c>
      <c r="D20" s="105">
        <v>12319</v>
      </c>
      <c r="E20" s="105">
        <v>16981</v>
      </c>
      <c r="G20" s="104" t="s">
        <v>95</v>
      </c>
      <c r="H20" s="105">
        <v>45</v>
      </c>
      <c r="I20" s="105">
        <v>170</v>
      </c>
      <c r="J20" s="105">
        <v>152</v>
      </c>
      <c r="K20" s="105">
        <v>367</v>
      </c>
      <c r="M20" s="104" t="s">
        <v>95</v>
      </c>
      <c r="N20" s="105">
        <v>1763</v>
      </c>
      <c r="O20" s="105">
        <v>6021</v>
      </c>
      <c r="P20" s="105">
        <v>16497</v>
      </c>
      <c r="Q20" s="105">
        <v>24281</v>
      </c>
    </row>
    <row r="21" spans="1:17">
      <c r="A21" s="104" t="s">
        <v>96</v>
      </c>
      <c r="B21" s="105">
        <v>797</v>
      </c>
      <c r="C21" s="105">
        <v>3179</v>
      </c>
      <c r="D21" s="105">
        <v>9992</v>
      </c>
      <c r="E21" s="105">
        <v>13968</v>
      </c>
      <c r="G21" s="104" t="s">
        <v>96</v>
      </c>
      <c r="H21" s="105">
        <v>29</v>
      </c>
      <c r="I21" s="105">
        <v>159</v>
      </c>
      <c r="J21" s="105">
        <v>150</v>
      </c>
      <c r="K21" s="105">
        <v>338</v>
      </c>
      <c r="M21" s="104" t="s">
        <v>96</v>
      </c>
      <c r="N21" s="105">
        <v>1527</v>
      </c>
      <c r="O21" s="105">
        <v>5234</v>
      </c>
      <c r="P21" s="105">
        <v>13581</v>
      </c>
      <c r="Q21" s="105">
        <v>20342</v>
      </c>
    </row>
    <row r="22" spans="1:17">
      <c r="A22" s="104" t="s">
        <v>97</v>
      </c>
      <c r="B22" s="105">
        <v>783</v>
      </c>
      <c r="C22" s="105">
        <v>3015</v>
      </c>
      <c r="D22" s="105">
        <v>11428</v>
      </c>
      <c r="E22" s="105">
        <v>15226</v>
      </c>
      <c r="G22" s="104" t="s">
        <v>97</v>
      </c>
      <c r="H22" s="105">
        <v>30</v>
      </c>
      <c r="I22" s="105">
        <v>144</v>
      </c>
      <c r="J22" s="105">
        <v>121</v>
      </c>
      <c r="K22" s="105">
        <v>295</v>
      </c>
      <c r="M22" s="104" t="s">
        <v>97</v>
      </c>
      <c r="N22" s="105">
        <v>1304</v>
      </c>
      <c r="O22" s="105">
        <v>4624</v>
      </c>
      <c r="P22" s="105">
        <v>15180</v>
      </c>
      <c r="Q22" s="105">
        <v>21108</v>
      </c>
    </row>
    <row r="23" spans="1:17">
      <c r="A23" s="104" t="s">
        <v>98</v>
      </c>
      <c r="B23" s="105">
        <v>800</v>
      </c>
      <c r="C23" s="105">
        <v>3015</v>
      </c>
      <c r="D23" s="105">
        <v>11748</v>
      </c>
      <c r="E23" s="105">
        <v>15563</v>
      </c>
      <c r="G23" s="104" t="s">
        <v>98</v>
      </c>
      <c r="H23" s="105">
        <v>18</v>
      </c>
      <c r="I23" s="105">
        <v>126</v>
      </c>
      <c r="J23" s="105">
        <v>132</v>
      </c>
      <c r="K23" s="105">
        <v>276</v>
      </c>
      <c r="M23" s="104" t="s">
        <v>98</v>
      </c>
      <c r="N23" s="105">
        <v>1267</v>
      </c>
      <c r="O23" s="105">
        <v>4815</v>
      </c>
      <c r="P23" s="105">
        <v>15762</v>
      </c>
      <c r="Q23" s="105">
        <v>21844</v>
      </c>
    </row>
    <row r="24" spans="1:17">
      <c r="A24" s="104" t="s">
        <v>99</v>
      </c>
      <c r="B24" s="105">
        <v>814</v>
      </c>
      <c r="C24" s="105">
        <v>2706</v>
      </c>
      <c r="D24" s="105">
        <v>11023</v>
      </c>
      <c r="E24" s="105">
        <v>14543</v>
      </c>
      <c r="G24" s="104" t="s">
        <v>99</v>
      </c>
      <c r="H24" s="105">
        <v>20</v>
      </c>
      <c r="I24" s="105">
        <v>118</v>
      </c>
      <c r="J24" s="105">
        <v>127</v>
      </c>
      <c r="K24" s="105">
        <v>265</v>
      </c>
      <c r="M24" s="104" t="s">
        <v>99</v>
      </c>
      <c r="N24" s="105">
        <v>1280</v>
      </c>
      <c r="O24" s="105">
        <v>4441</v>
      </c>
      <c r="P24" s="105">
        <v>14724</v>
      </c>
      <c r="Q24" s="105">
        <v>20445</v>
      </c>
    </row>
    <row r="25" spans="1:17">
      <c r="A25" s="104" t="s">
        <v>100</v>
      </c>
      <c r="B25" s="105">
        <v>751</v>
      </c>
      <c r="C25" s="105">
        <v>2590</v>
      </c>
      <c r="D25" s="105">
        <v>10296</v>
      </c>
      <c r="E25" s="105">
        <v>13637</v>
      </c>
      <c r="G25" s="104" t="s">
        <v>100</v>
      </c>
      <c r="H25" s="105">
        <v>15</v>
      </c>
      <c r="I25" s="105">
        <v>112</v>
      </c>
      <c r="J25" s="105">
        <v>105</v>
      </c>
      <c r="K25" s="105">
        <v>232</v>
      </c>
      <c r="M25" s="104" t="s">
        <v>100</v>
      </c>
      <c r="N25" s="105">
        <v>1250</v>
      </c>
      <c r="O25" s="105">
        <v>4230</v>
      </c>
      <c r="P25" s="105">
        <v>13675</v>
      </c>
      <c r="Q25" s="105">
        <v>19155</v>
      </c>
    </row>
    <row r="26" spans="1:17">
      <c r="A26" s="106" t="s">
        <v>101</v>
      </c>
      <c r="B26" s="107">
        <v>9360</v>
      </c>
      <c r="C26" s="107">
        <v>35324</v>
      </c>
      <c r="D26" s="107">
        <v>131107</v>
      </c>
      <c r="E26" s="107">
        <v>175791</v>
      </c>
      <c r="G26" s="106" t="s">
        <v>101</v>
      </c>
      <c r="H26" s="107">
        <v>274</v>
      </c>
      <c r="I26" s="107">
        <v>1546</v>
      </c>
      <c r="J26" s="107">
        <v>1463</v>
      </c>
      <c r="K26" s="107">
        <v>3283</v>
      </c>
      <c r="M26" s="106" t="s">
        <v>101</v>
      </c>
      <c r="N26" s="107">
        <v>15790</v>
      </c>
      <c r="O26" s="107">
        <v>56962</v>
      </c>
      <c r="P26" s="107">
        <v>176423</v>
      </c>
      <c r="Q26" s="107">
        <v>249175</v>
      </c>
    </row>
    <row r="28" spans="1:17" ht="12.2" customHeight="1">
      <c r="A28" s="97" t="s">
        <v>102</v>
      </c>
      <c r="B28" s="98"/>
      <c r="C28" s="98"/>
      <c r="D28" s="98"/>
      <c r="E28" s="98"/>
      <c r="G28" s="97" t="s">
        <v>102</v>
      </c>
      <c r="H28" s="98"/>
      <c r="I28" s="98"/>
      <c r="J28" s="98"/>
      <c r="K28" s="98"/>
      <c r="M28" s="97" t="s">
        <v>102</v>
      </c>
      <c r="N28" s="98"/>
      <c r="O28" s="98"/>
      <c r="P28" s="98"/>
      <c r="Q28" s="98"/>
    </row>
    <row r="29" spans="1:17">
      <c r="A29" s="97"/>
      <c r="B29" s="98"/>
      <c r="C29" s="98"/>
      <c r="D29" s="98"/>
      <c r="E29" s="98"/>
      <c r="G29" s="97"/>
      <c r="H29" s="98"/>
      <c r="I29" s="98"/>
      <c r="J29" s="98"/>
      <c r="K29" s="98"/>
      <c r="M29" s="97"/>
      <c r="N29" s="98"/>
      <c r="O29" s="98"/>
      <c r="P29" s="98"/>
      <c r="Q29" s="98"/>
    </row>
    <row r="30" spans="1:17">
      <c r="A30" s="104" t="s">
        <v>3</v>
      </c>
      <c r="B30" s="105">
        <v>809</v>
      </c>
      <c r="C30" s="105">
        <v>2281</v>
      </c>
      <c r="D30" s="105">
        <v>7815</v>
      </c>
      <c r="E30" s="105">
        <v>10905</v>
      </c>
      <c r="G30" s="104" t="s">
        <v>3</v>
      </c>
      <c r="H30" s="105">
        <v>34</v>
      </c>
      <c r="I30" s="105">
        <v>109</v>
      </c>
      <c r="J30" s="105">
        <v>104</v>
      </c>
      <c r="K30" s="105">
        <v>247</v>
      </c>
      <c r="M30" s="104" t="s">
        <v>3</v>
      </c>
      <c r="N30" s="105">
        <v>1369</v>
      </c>
      <c r="O30" s="105">
        <v>3575</v>
      </c>
      <c r="P30" s="105">
        <v>10848</v>
      </c>
      <c r="Q30" s="105">
        <v>15792</v>
      </c>
    </row>
    <row r="31" spans="1:17" ht="27">
      <c r="A31" s="104" t="s">
        <v>80</v>
      </c>
      <c r="B31" s="105">
        <v>21</v>
      </c>
      <c r="C31" s="105">
        <v>104</v>
      </c>
      <c r="D31" s="105">
        <v>160</v>
      </c>
      <c r="E31" s="105">
        <v>285</v>
      </c>
      <c r="G31" s="104" t="s">
        <v>80</v>
      </c>
      <c r="H31" s="105">
        <v>0</v>
      </c>
      <c r="I31" s="105">
        <v>3</v>
      </c>
      <c r="J31" s="105">
        <v>0</v>
      </c>
      <c r="K31" s="105">
        <v>3</v>
      </c>
      <c r="M31" s="104" t="s">
        <v>80</v>
      </c>
      <c r="N31" s="105">
        <v>28</v>
      </c>
      <c r="O31" s="105">
        <v>153</v>
      </c>
      <c r="P31" s="105">
        <v>205</v>
      </c>
      <c r="Q31" s="105">
        <v>386</v>
      </c>
    </row>
    <row r="32" spans="1:17">
      <c r="A32" s="104" t="s">
        <v>5</v>
      </c>
      <c r="B32" s="105">
        <v>1744</v>
      </c>
      <c r="C32" s="105">
        <v>5162</v>
      </c>
      <c r="D32" s="105">
        <v>25879</v>
      </c>
      <c r="E32" s="105">
        <v>32785</v>
      </c>
      <c r="G32" s="104" t="s">
        <v>5</v>
      </c>
      <c r="H32" s="105">
        <v>39</v>
      </c>
      <c r="I32" s="105">
        <v>161</v>
      </c>
      <c r="J32" s="105">
        <v>234</v>
      </c>
      <c r="K32" s="105">
        <v>434</v>
      </c>
      <c r="M32" s="104" t="s">
        <v>5</v>
      </c>
      <c r="N32" s="105">
        <v>2866</v>
      </c>
      <c r="O32" s="105">
        <v>8153</v>
      </c>
      <c r="P32" s="105">
        <v>34416</v>
      </c>
      <c r="Q32" s="105">
        <v>45435</v>
      </c>
    </row>
    <row r="33" spans="1:17" ht="18">
      <c r="A33" s="104" t="s">
        <v>81</v>
      </c>
      <c r="B33" s="105">
        <v>123</v>
      </c>
      <c r="C33" s="105">
        <v>1104</v>
      </c>
      <c r="D33" s="105">
        <v>1878</v>
      </c>
      <c r="E33" s="105">
        <v>3105</v>
      </c>
      <c r="G33" s="104" t="s">
        <v>81</v>
      </c>
      <c r="H33" s="105">
        <v>10</v>
      </c>
      <c r="I33" s="105">
        <v>43</v>
      </c>
      <c r="J33" s="105">
        <v>17</v>
      </c>
      <c r="K33" s="105">
        <v>70</v>
      </c>
      <c r="M33" s="104" t="s">
        <v>81</v>
      </c>
      <c r="N33" s="105">
        <v>202</v>
      </c>
      <c r="O33" s="105">
        <v>1672</v>
      </c>
      <c r="P33" s="105">
        <v>2338</v>
      </c>
      <c r="Q33" s="105">
        <v>4212</v>
      </c>
    </row>
    <row r="34" spans="1:17">
      <c r="A34" s="108" t="s">
        <v>103</v>
      </c>
      <c r="B34" s="109">
        <v>82</v>
      </c>
      <c r="C34" s="109">
        <v>670</v>
      </c>
      <c r="D34" s="109">
        <v>992</v>
      </c>
      <c r="E34" s="109">
        <v>1744</v>
      </c>
      <c r="G34" s="108" t="s">
        <v>103</v>
      </c>
      <c r="H34" s="109">
        <v>6</v>
      </c>
      <c r="I34" s="109">
        <v>24</v>
      </c>
      <c r="J34" s="109">
        <v>8</v>
      </c>
      <c r="K34" s="109">
        <v>38</v>
      </c>
      <c r="M34" s="108" t="s">
        <v>103</v>
      </c>
      <c r="N34" s="109">
        <v>132</v>
      </c>
      <c r="O34" s="109">
        <v>978</v>
      </c>
      <c r="P34" s="109">
        <v>1176</v>
      </c>
      <c r="Q34" s="105">
        <v>2286</v>
      </c>
    </row>
    <row r="35" spans="1:17">
      <c r="A35" s="108" t="s">
        <v>82</v>
      </c>
      <c r="B35" s="109">
        <v>41</v>
      </c>
      <c r="C35" s="109">
        <v>434</v>
      </c>
      <c r="D35" s="109">
        <v>886</v>
      </c>
      <c r="E35" s="109">
        <v>1361</v>
      </c>
      <c r="G35" s="108" t="s">
        <v>82</v>
      </c>
      <c r="H35" s="109">
        <v>4</v>
      </c>
      <c r="I35" s="109">
        <v>19</v>
      </c>
      <c r="J35" s="109">
        <v>9</v>
      </c>
      <c r="K35" s="109">
        <v>32</v>
      </c>
      <c r="M35" s="108" t="s">
        <v>82</v>
      </c>
      <c r="N35" s="109">
        <v>70</v>
      </c>
      <c r="O35" s="109">
        <v>694</v>
      </c>
      <c r="P35" s="109">
        <v>1162</v>
      </c>
      <c r="Q35" s="105">
        <v>1926</v>
      </c>
    </row>
    <row r="36" spans="1:17">
      <c r="A36" s="104" t="s">
        <v>7</v>
      </c>
      <c r="B36" s="105">
        <v>637</v>
      </c>
      <c r="C36" s="105">
        <v>3562</v>
      </c>
      <c r="D36" s="105">
        <v>9835</v>
      </c>
      <c r="E36" s="105">
        <v>14034</v>
      </c>
      <c r="G36" s="104" t="s">
        <v>7</v>
      </c>
      <c r="H36" s="105">
        <v>29</v>
      </c>
      <c r="I36" s="105">
        <v>156</v>
      </c>
      <c r="J36" s="105">
        <v>159</v>
      </c>
      <c r="K36" s="105">
        <v>344</v>
      </c>
      <c r="M36" s="104" t="s">
        <v>7</v>
      </c>
      <c r="N36" s="105">
        <v>1076</v>
      </c>
      <c r="O36" s="105">
        <v>5441</v>
      </c>
      <c r="P36" s="105">
        <v>12625</v>
      </c>
      <c r="Q36" s="105">
        <v>19142</v>
      </c>
    </row>
    <row r="37" spans="1:17" ht="18">
      <c r="A37" s="104" t="s">
        <v>83</v>
      </c>
      <c r="B37" s="105">
        <v>146</v>
      </c>
      <c r="C37" s="105">
        <v>813</v>
      </c>
      <c r="D37" s="105">
        <v>2496</v>
      </c>
      <c r="E37" s="105">
        <v>3455</v>
      </c>
      <c r="G37" s="104" t="s">
        <v>83</v>
      </c>
      <c r="H37" s="105">
        <v>5</v>
      </c>
      <c r="I37" s="105">
        <v>38</v>
      </c>
      <c r="J37" s="105">
        <v>24</v>
      </c>
      <c r="K37" s="105">
        <v>67</v>
      </c>
      <c r="M37" s="104" t="s">
        <v>83</v>
      </c>
      <c r="N37" s="105">
        <v>267</v>
      </c>
      <c r="O37" s="105">
        <v>1196</v>
      </c>
      <c r="P37" s="105">
        <v>3167</v>
      </c>
      <c r="Q37" s="105">
        <v>4630</v>
      </c>
    </row>
    <row r="38" spans="1:17">
      <c r="A38" s="104" t="s">
        <v>9</v>
      </c>
      <c r="B38" s="105">
        <v>603</v>
      </c>
      <c r="C38" s="105">
        <v>540</v>
      </c>
      <c r="D38" s="105">
        <v>7139</v>
      </c>
      <c r="E38" s="105">
        <v>8282</v>
      </c>
      <c r="G38" s="104" t="s">
        <v>9</v>
      </c>
      <c r="H38" s="105">
        <v>7</v>
      </c>
      <c r="I38" s="105">
        <v>17</v>
      </c>
      <c r="J38" s="105">
        <v>34</v>
      </c>
      <c r="K38" s="105">
        <v>58</v>
      </c>
      <c r="M38" s="104" t="s">
        <v>9</v>
      </c>
      <c r="N38" s="105">
        <v>937</v>
      </c>
      <c r="O38" s="105">
        <v>755</v>
      </c>
      <c r="P38" s="105">
        <v>8683</v>
      </c>
      <c r="Q38" s="105">
        <v>10375</v>
      </c>
    </row>
    <row r="39" spans="1:17" ht="18">
      <c r="A39" s="104" t="s">
        <v>84</v>
      </c>
      <c r="B39" s="105">
        <v>974</v>
      </c>
      <c r="C39" s="105">
        <v>3833</v>
      </c>
      <c r="D39" s="105">
        <v>12599</v>
      </c>
      <c r="E39" s="105">
        <v>17406</v>
      </c>
      <c r="G39" s="104" t="s">
        <v>84</v>
      </c>
      <c r="H39" s="105">
        <v>37</v>
      </c>
      <c r="I39" s="105">
        <v>135</v>
      </c>
      <c r="J39" s="105">
        <v>135</v>
      </c>
      <c r="K39" s="105">
        <v>307</v>
      </c>
      <c r="M39" s="104" t="s">
        <v>84</v>
      </c>
      <c r="N39" s="105">
        <v>1822</v>
      </c>
      <c r="O39" s="105">
        <v>5700</v>
      </c>
      <c r="P39" s="105">
        <v>16072</v>
      </c>
      <c r="Q39" s="105">
        <v>23594</v>
      </c>
    </row>
    <row r="40" spans="1:17">
      <c r="A40" s="104" t="s">
        <v>12</v>
      </c>
      <c r="B40" s="105">
        <v>595</v>
      </c>
      <c r="C40" s="105">
        <v>3109</v>
      </c>
      <c r="D40" s="105">
        <v>12803</v>
      </c>
      <c r="E40" s="105">
        <v>16507</v>
      </c>
      <c r="G40" s="104" t="s">
        <v>12</v>
      </c>
      <c r="H40" s="105">
        <v>7</v>
      </c>
      <c r="I40" s="105">
        <v>112</v>
      </c>
      <c r="J40" s="105">
        <v>130</v>
      </c>
      <c r="K40" s="105">
        <v>249</v>
      </c>
      <c r="M40" s="104" t="s">
        <v>12</v>
      </c>
      <c r="N40" s="105">
        <v>1011</v>
      </c>
      <c r="O40" s="105">
        <v>4701</v>
      </c>
      <c r="P40" s="105">
        <v>16310</v>
      </c>
      <c r="Q40" s="105">
        <v>22022</v>
      </c>
    </row>
    <row r="41" spans="1:17">
      <c r="A41" s="104" t="s">
        <v>13</v>
      </c>
      <c r="B41" s="105">
        <v>90</v>
      </c>
      <c r="C41" s="105">
        <v>703</v>
      </c>
      <c r="D41" s="105">
        <v>1589</v>
      </c>
      <c r="E41" s="105">
        <v>2382</v>
      </c>
      <c r="G41" s="104" t="s">
        <v>13</v>
      </c>
      <c r="H41" s="105">
        <v>3</v>
      </c>
      <c r="I41" s="105">
        <v>18</v>
      </c>
      <c r="J41" s="105">
        <v>14</v>
      </c>
      <c r="K41" s="105">
        <v>35</v>
      </c>
      <c r="M41" s="104" t="s">
        <v>13</v>
      </c>
      <c r="N41" s="105">
        <v>139</v>
      </c>
      <c r="O41" s="105">
        <v>1045</v>
      </c>
      <c r="P41" s="105">
        <v>2153</v>
      </c>
      <c r="Q41" s="105">
        <v>3337</v>
      </c>
    </row>
    <row r="42" spans="1:17">
      <c r="A42" s="104" t="s">
        <v>14</v>
      </c>
      <c r="B42" s="105">
        <v>204</v>
      </c>
      <c r="C42" s="105">
        <v>1308</v>
      </c>
      <c r="D42" s="105">
        <v>3673</v>
      </c>
      <c r="E42" s="105">
        <v>5185</v>
      </c>
      <c r="G42" s="104" t="s">
        <v>14</v>
      </c>
      <c r="H42" s="105">
        <v>6</v>
      </c>
      <c r="I42" s="105">
        <v>47</v>
      </c>
      <c r="J42" s="105">
        <v>47</v>
      </c>
      <c r="K42" s="105">
        <v>100</v>
      </c>
      <c r="M42" s="104" t="s">
        <v>14</v>
      </c>
      <c r="N42" s="105">
        <v>380</v>
      </c>
      <c r="O42" s="105">
        <v>2074</v>
      </c>
      <c r="P42" s="105">
        <v>4952</v>
      </c>
      <c r="Q42" s="105">
        <v>7406</v>
      </c>
    </row>
    <row r="43" spans="1:17">
      <c r="A43" s="104" t="s">
        <v>15</v>
      </c>
      <c r="B43" s="105">
        <v>1344</v>
      </c>
      <c r="C43" s="105">
        <v>3105</v>
      </c>
      <c r="D43" s="105">
        <v>15490</v>
      </c>
      <c r="E43" s="105">
        <v>19939</v>
      </c>
      <c r="G43" s="104" t="s">
        <v>15</v>
      </c>
      <c r="H43" s="105">
        <v>34</v>
      </c>
      <c r="I43" s="105">
        <v>142</v>
      </c>
      <c r="J43" s="105">
        <v>171</v>
      </c>
      <c r="K43" s="105">
        <v>347</v>
      </c>
      <c r="M43" s="104" t="s">
        <v>15</v>
      </c>
      <c r="N43" s="105">
        <v>2199</v>
      </c>
      <c r="O43" s="105">
        <v>5068</v>
      </c>
      <c r="P43" s="105">
        <v>20497</v>
      </c>
      <c r="Q43" s="105">
        <v>27764</v>
      </c>
    </row>
    <row r="44" spans="1:17">
      <c r="A44" s="104" t="s">
        <v>17</v>
      </c>
      <c r="B44" s="105">
        <v>233</v>
      </c>
      <c r="C44" s="105">
        <v>792</v>
      </c>
      <c r="D44" s="105">
        <v>2012</v>
      </c>
      <c r="E44" s="105">
        <v>3037</v>
      </c>
      <c r="G44" s="104" t="s">
        <v>17</v>
      </c>
      <c r="H44" s="105">
        <v>5</v>
      </c>
      <c r="I44" s="105">
        <v>42</v>
      </c>
      <c r="J44" s="105">
        <v>29</v>
      </c>
      <c r="K44" s="105">
        <v>76</v>
      </c>
      <c r="M44" s="104" t="s">
        <v>17</v>
      </c>
      <c r="N44" s="105">
        <v>417</v>
      </c>
      <c r="O44" s="105">
        <v>1317</v>
      </c>
      <c r="P44" s="105">
        <v>2850</v>
      </c>
      <c r="Q44" s="105">
        <v>4584</v>
      </c>
    </row>
    <row r="45" spans="1:17">
      <c r="A45" s="104" t="s">
        <v>18</v>
      </c>
      <c r="B45" s="105">
        <v>8</v>
      </c>
      <c r="C45" s="105">
        <v>236</v>
      </c>
      <c r="D45" s="105">
        <v>235</v>
      </c>
      <c r="E45" s="105">
        <v>479</v>
      </c>
      <c r="G45" s="104" t="s">
        <v>18</v>
      </c>
      <c r="H45" s="105">
        <v>0</v>
      </c>
      <c r="I45" s="105">
        <v>15</v>
      </c>
      <c r="J45" s="105">
        <v>2</v>
      </c>
      <c r="K45" s="105">
        <v>17</v>
      </c>
      <c r="M45" s="104" t="s">
        <v>18</v>
      </c>
      <c r="N45" s="105">
        <v>19</v>
      </c>
      <c r="O45" s="105">
        <v>424</v>
      </c>
      <c r="P45" s="105">
        <v>343</v>
      </c>
      <c r="Q45" s="105">
        <v>786</v>
      </c>
    </row>
    <row r="46" spans="1:17">
      <c r="A46" s="104" t="s">
        <v>19</v>
      </c>
      <c r="B46" s="105">
        <v>738</v>
      </c>
      <c r="C46" s="105">
        <v>1714</v>
      </c>
      <c r="D46" s="105">
        <v>7328</v>
      </c>
      <c r="E46" s="105">
        <v>9780</v>
      </c>
      <c r="G46" s="104" t="s">
        <v>19</v>
      </c>
      <c r="H46" s="105">
        <v>22</v>
      </c>
      <c r="I46" s="105">
        <v>85</v>
      </c>
      <c r="J46" s="105">
        <v>111</v>
      </c>
      <c r="K46" s="105">
        <v>218</v>
      </c>
      <c r="M46" s="104" t="s">
        <v>19</v>
      </c>
      <c r="N46" s="105">
        <v>1250</v>
      </c>
      <c r="O46" s="105">
        <v>2933</v>
      </c>
      <c r="P46" s="105">
        <v>10723</v>
      </c>
      <c r="Q46" s="105">
        <v>14906</v>
      </c>
    </row>
    <row r="47" spans="1:17">
      <c r="A47" s="104" t="s">
        <v>20</v>
      </c>
      <c r="B47" s="105">
        <v>91</v>
      </c>
      <c r="C47" s="105">
        <v>2853</v>
      </c>
      <c r="D47" s="105">
        <v>6910</v>
      </c>
      <c r="E47" s="105">
        <v>9854</v>
      </c>
      <c r="G47" s="104" t="s">
        <v>20</v>
      </c>
      <c r="H47" s="105">
        <v>4</v>
      </c>
      <c r="I47" s="105">
        <v>180</v>
      </c>
      <c r="J47" s="105">
        <v>70</v>
      </c>
      <c r="K47" s="105">
        <v>254</v>
      </c>
      <c r="M47" s="104" t="s">
        <v>20</v>
      </c>
      <c r="N47" s="105">
        <v>174</v>
      </c>
      <c r="O47" s="105">
        <v>5423</v>
      </c>
      <c r="P47" s="105">
        <v>11027</v>
      </c>
      <c r="Q47" s="105">
        <v>16624</v>
      </c>
    </row>
    <row r="48" spans="1:17">
      <c r="A48" s="104" t="s">
        <v>21</v>
      </c>
      <c r="B48" s="105">
        <v>30</v>
      </c>
      <c r="C48" s="105">
        <v>377</v>
      </c>
      <c r="D48" s="105">
        <v>538</v>
      </c>
      <c r="E48" s="105">
        <v>945</v>
      </c>
      <c r="G48" s="104" t="s">
        <v>21</v>
      </c>
      <c r="H48" s="105">
        <v>1</v>
      </c>
      <c r="I48" s="105">
        <v>32</v>
      </c>
      <c r="J48" s="105">
        <v>9</v>
      </c>
      <c r="K48" s="105">
        <v>42</v>
      </c>
      <c r="M48" s="104" t="s">
        <v>21</v>
      </c>
      <c r="N48" s="105">
        <v>43</v>
      </c>
      <c r="O48" s="105">
        <v>700</v>
      </c>
      <c r="P48" s="105">
        <v>776</v>
      </c>
      <c r="Q48" s="105">
        <v>1519</v>
      </c>
    </row>
    <row r="49" spans="1:17">
      <c r="A49" s="104" t="s">
        <v>22</v>
      </c>
      <c r="B49" s="105">
        <v>288</v>
      </c>
      <c r="C49" s="105">
        <v>932</v>
      </c>
      <c r="D49" s="105">
        <v>1631</v>
      </c>
      <c r="E49" s="105">
        <v>2851</v>
      </c>
      <c r="G49" s="104" t="s">
        <v>22</v>
      </c>
      <c r="H49" s="105">
        <v>13</v>
      </c>
      <c r="I49" s="105">
        <v>66</v>
      </c>
      <c r="J49" s="105">
        <v>38</v>
      </c>
      <c r="K49" s="105">
        <v>117</v>
      </c>
      <c r="M49" s="104" t="s">
        <v>22</v>
      </c>
      <c r="N49" s="105">
        <v>455</v>
      </c>
      <c r="O49" s="105">
        <v>1791</v>
      </c>
      <c r="P49" s="105">
        <v>2622</v>
      </c>
      <c r="Q49" s="105">
        <v>4868</v>
      </c>
    </row>
    <row r="50" spans="1:17">
      <c r="A50" s="104" t="s">
        <v>23</v>
      </c>
      <c r="B50" s="105">
        <v>682</v>
      </c>
      <c r="C50" s="105">
        <v>1535</v>
      </c>
      <c r="D50" s="105">
        <v>8850</v>
      </c>
      <c r="E50" s="105">
        <v>11067</v>
      </c>
      <c r="G50" s="104" t="s">
        <v>23</v>
      </c>
      <c r="H50" s="105">
        <v>18</v>
      </c>
      <c r="I50" s="105">
        <v>66</v>
      </c>
      <c r="J50" s="105">
        <v>108</v>
      </c>
      <c r="K50" s="105">
        <v>192</v>
      </c>
      <c r="M50" s="104" t="s">
        <v>23</v>
      </c>
      <c r="N50" s="105">
        <v>1136</v>
      </c>
      <c r="O50" s="105">
        <v>2792</v>
      </c>
      <c r="P50" s="105">
        <v>12673</v>
      </c>
      <c r="Q50" s="105">
        <v>16601</v>
      </c>
    </row>
    <row r="51" spans="1:17">
      <c r="A51" s="104" t="s">
        <v>24</v>
      </c>
      <c r="B51" s="105">
        <v>0</v>
      </c>
      <c r="C51" s="105">
        <v>1261</v>
      </c>
      <c r="D51" s="105">
        <v>2247</v>
      </c>
      <c r="E51" s="105">
        <v>3508</v>
      </c>
      <c r="G51" s="104" t="s">
        <v>24</v>
      </c>
      <c r="H51" s="105">
        <v>0</v>
      </c>
      <c r="I51" s="105">
        <v>79</v>
      </c>
      <c r="J51" s="105">
        <v>27</v>
      </c>
      <c r="K51" s="105">
        <v>106</v>
      </c>
      <c r="M51" s="104" t="s">
        <v>24</v>
      </c>
      <c r="N51" s="105">
        <v>0</v>
      </c>
      <c r="O51" s="105">
        <v>2049</v>
      </c>
      <c r="P51" s="105">
        <v>3143</v>
      </c>
      <c r="Q51" s="105">
        <v>5192</v>
      </c>
    </row>
    <row r="52" spans="1:17">
      <c r="A52" s="106" t="s">
        <v>26</v>
      </c>
      <c r="B52" s="107">
        <v>9360</v>
      </c>
      <c r="C52" s="107">
        <v>35324</v>
      </c>
      <c r="D52" s="107">
        <v>131107</v>
      </c>
      <c r="E52" s="107">
        <v>175791</v>
      </c>
      <c r="G52" s="106" t="s">
        <v>26</v>
      </c>
      <c r="H52" s="107">
        <v>274</v>
      </c>
      <c r="I52" s="107">
        <v>1546</v>
      </c>
      <c r="J52" s="107">
        <v>1463</v>
      </c>
      <c r="K52" s="107">
        <v>3283</v>
      </c>
      <c r="M52" s="106" t="s">
        <v>26</v>
      </c>
      <c r="N52" s="107">
        <v>15790</v>
      </c>
      <c r="O52" s="107">
        <v>56962</v>
      </c>
      <c r="P52" s="107">
        <v>176423</v>
      </c>
      <c r="Q52" s="107">
        <v>249175</v>
      </c>
    </row>
    <row r="53" spans="1:17">
      <c r="A53" s="110"/>
      <c r="B53" s="110"/>
      <c r="C53" s="110"/>
      <c r="D53" s="110"/>
      <c r="E53" s="110"/>
      <c r="G53" s="110"/>
      <c r="H53" s="110"/>
      <c r="I53" s="110"/>
      <c r="J53" s="110"/>
      <c r="K53" s="110"/>
      <c r="M53" s="110"/>
      <c r="N53" s="110"/>
      <c r="O53" s="110"/>
      <c r="P53" s="110"/>
      <c r="Q53" s="110"/>
    </row>
    <row r="55" spans="1:17">
      <c r="A55" s="101" t="s">
        <v>104</v>
      </c>
      <c r="G55" s="101" t="s">
        <v>104</v>
      </c>
      <c r="M55" s="101" t="s">
        <v>104</v>
      </c>
    </row>
    <row r="56" spans="1:17">
      <c r="A56" s="101" t="s">
        <v>105</v>
      </c>
      <c r="G56" s="101" t="s">
        <v>105</v>
      </c>
      <c r="M56" s="101" t="s">
        <v>105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23"/>
  <sheetViews>
    <sheetView workbookViewId="0">
      <selection activeCell="F2" sqref="F2"/>
    </sheetView>
  </sheetViews>
  <sheetFormatPr defaultRowHeight="15"/>
  <sheetData>
    <row r="1" spans="1:15" ht="15.75" thickBot="1">
      <c r="A1" s="322" t="s">
        <v>148</v>
      </c>
      <c r="B1" s="323"/>
      <c r="C1" s="323"/>
      <c r="D1" s="323"/>
      <c r="E1" s="323"/>
      <c r="F1" s="323"/>
      <c r="G1" s="116"/>
      <c r="I1" s="329" t="s">
        <v>147</v>
      </c>
      <c r="J1" s="330"/>
      <c r="K1" s="330"/>
      <c r="L1" s="330"/>
      <c r="M1" s="330"/>
      <c r="N1" s="330"/>
      <c r="O1" s="132"/>
    </row>
    <row r="2" spans="1:15" ht="20.25" thickBot="1">
      <c r="A2" s="324" t="s">
        <v>60</v>
      </c>
      <c r="B2" s="325"/>
      <c r="C2" s="117" t="s">
        <v>61</v>
      </c>
      <c r="D2" s="118" t="s">
        <v>62</v>
      </c>
      <c r="E2" s="118" t="s">
        <v>63</v>
      </c>
      <c r="F2" s="119" t="s">
        <v>64</v>
      </c>
      <c r="G2" s="116"/>
      <c r="I2" s="331" t="s">
        <v>60</v>
      </c>
      <c r="J2" s="332"/>
      <c r="K2" s="133" t="s">
        <v>61</v>
      </c>
      <c r="L2" s="134" t="s">
        <v>62</v>
      </c>
      <c r="M2" s="134" t="s">
        <v>63</v>
      </c>
      <c r="N2" s="135" t="s">
        <v>64</v>
      </c>
      <c r="O2" s="132"/>
    </row>
    <row r="3" spans="1:15" ht="15.75" thickBot="1">
      <c r="A3" s="326" t="s">
        <v>65</v>
      </c>
      <c r="B3" s="120" t="s">
        <v>3</v>
      </c>
      <c r="C3" s="121">
        <v>233</v>
      </c>
      <c r="D3" s="122">
        <v>7.5040257648953306</v>
      </c>
      <c r="E3" s="122">
        <v>7.5040257648953306</v>
      </c>
      <c r="F3" s="123">
        <v>7.5040257648953306</v>
      </c>
      <c r="G3" s="116"/>
      <c r="I3" s="333" t="s">
        <v>65</v>
      </c>
      <c r="J3" s="136" t="s">
        <v>3</v>
      </c>
      <c r="K3" s="137">
        <v>15792</v>
      </c>
      <c r="L3" s="138">
        <v>6.3377144577104447</v>
      </c>
      <c r="M3" s="138">
        <v>6.3377144577104447</v>
      </c>
      <c r="N3" s="139">
        <v>6.3377144577104447</v>
      </c>
      <c r="O3" s="132"/>
    </row>
    <row r="4" spans="1:15">
      <c r="A4" s="327"/>
      <c r="B4" s="124" t="s">
        <v>4</v>
      </c>
      <c r="C4" s="125">
        <v>3</v>
      </c>
      <c r="D4" s="126">
        <v>9.6618357487922704E-2</v>
      </c>
      <c r="E4" s="126">
        <v>9.6618357487922704E-2</v>
      </c>
      <c r="F4" s="127">
        <v>7.6006441223832528</v>
      </c>
      <c r="G4" s="116"/>
      <c r="I4" s="334"/>
      <c r="J4" s="140" t="s">
        <v>4</v>
      </c>
      <c r="K4" s="141">
        <v>386</v>
      </c>
      <c r="L4" s="142">
        <v>0.15491120698304406</v>
      </c>
      <c r="M4" s="142">
        <v>0.15491120698304406</v>
      </c>
      <c r="N4" s="143">
        <v>6.4926256646934881</v>
      </c>
      <c r="O4" s="132"/>
    </row>
    <row r="5" spans="1:15">
      <c r="A5" s="327"/>
      <c r="B5" s="124" t="s">
        <v>5</v>
      </c>
      <c r="C5" s="125">
        <v>407</v>
      </c>
      <c r="D5" s="126">
        <v>13.107890499194847</v>
      </c>
      <c r="E5" s="126">
        <v>13.107890499194847</v>
      </c>
      <c r="F5" s="127">
        <v>20.708534621578099</v>
      </c>
      <c r="G5" s="116"/>
      <c r="I5" s="334"/>
      <c r="J5" s="140" t="s">
        <v>5</v>
      </c>
      <c r="K5" s="141">
        <v>45435</v>
      </c>
      <c r="L5" s="142">
        <v>18.234172770141466</v>
      </c>
      <c r="M5" s="142">
        <v>18.234172770141466</v>
      </c>
      <c r="N5" s="143">
        <v>24.726798434834954</v>
      </c>
      <c r="O5" s="132"/>
    </row>
    <row r="6" spans="1:15" ht="18">
      <c r="A6" s="327"/>
      <c r="B6" s="124" t="s">
        <v>6</v>
      </c>
      <c r="C6" s="125">
        <v>66</v>
      </c>
      <c r="D6" s="126">
        <v>2.1256038647342996</v>
      </c>
      <c r="E6" s="126">
        <v>2.1256038647342996</v>
      </c>
      <c r="F6" s="127">
        <v>22.834138486312401</v>
      </c>
      <c r="G6" s="116"/>
      <c r="I6" s="334"/>
      <c r="J6" s="140" t="s">
        <v>6</v>
      </c>
      <c r="K6" s="141">
        <v>4212</v>
      </c>
      <c r="L6" s="142">
        <v>1.690378248219123</v>
      </c>
      <c r="M6" s="142">
        <v>1.690378248219123</v>
      </c>
      <c r="N6" s="143">
        <v>26.417176683054077</v>
      </c>
      <c r="O6" s="132"/>
    </row>
    <row r="7" spans="1:15">
      <c r="A7" s="327"/>
      <c r="B7" s="124" t="s">
        <v>7</v>
      </c>
      <c r="C7" s="125">
        <v>331</v>
      </c>
      <c r="D7" s="126">
        <v>10.660225442834138</v>
      </c>
      <c r="E7" s="126">
        <v>10.660225442834138</v>
      </c>
      <c r="F7" s="127">
        <v>33.494363929146537</v>
      </c>
      <c r="G7" s="116"/>
      <c r="I7" s="334"/>
      <c r="J7" s="140" t="s">
        <v>7</v>
      </c>
      <c r="K7" s="141">
        <v>19142</v>
      </c>
      <c r="L7" s="142">
        <v>7.6821510986254644</v>
      </c>
      <c r="M7" s="142">
        <v>7.6821510986254644</v>
      </c>
      <c r="N7" s="143">
        <v>34.099327781679548</v>
      </c>
      <c r="O7" s="132"/>
    </row>
    <row r="8" spans="1:15" ht="18">
      <c r="A8" s="327"/>
      <c r="B8" s="124" t="s">
        <v>8</v>
      </c>
      <c r="C8" s="125">
        <v>65</v>
      </c>
      <c r="D8" s="126">
        <v>2.0933977455716586</v>
      </c>
      <c r="E8" s="126">
        <v>2.0933977455716586</v>
      </c>
      <c r="F8" s="127">
        <v>35.587761674718202</v>
      </c>
      <c r="G8" s="116"/>
      <c r="I8" s="334"/>
      <c r="J8" s="140" t="s">
        <v>8</v>
      </c>
      <c r="K8" s="141">
        <v>4630</v>
      </c>
      <c r="L8" s="142">
        <v>1.8581318350556837</v>
      </c>
      <c r="M8" s="142">
        <v>1.8581318350556837</v>
      </c>
      <c r="N8" s="143">
        <v>35.957459616735228</v>
      </c>
      <c r="O8" s="132"/>
    </row>
    <row r="9" spans="1:15">
      <c r="A9" s="327"/>
      <c r="B9" s="124" t="s">
        <v>9</v>
      </c>
      <c r="C9" s="125">
        <v>58</v>
      </c>
      <c r="D9" s="126">
        <v>1.8679549114331722</v>
      </c>
      <c r="E9" s="126">
        <v>1.8679549114331722</v>
      </c>
      <c r="F9" s="127">
        <v>37.455716586151368</v>
      </c>
      <c r="G9" s="116"/>
      <c r="I9" s="334"/>
      <c r="J9" s="140" t="s">
        <v>9</v>
      </c>
      <c r="K9" s="141">
        <v>10375</v>
      </c>
      <c r="L9" s="142">
        <v>4.1637403431323365</v>
      </c>
      <c r="M9" s="142">
        <v>4.1637403431323365</v>
      </c>
      <c r="N9" s="143">
        <v>40.121199959867567</v>
      </c>
      <c r="O9" s="132"/>
    </row>
    <row r="10" spans="1:15" ht="18">
      <c r="A10" s="327"/>
      <c r="B10" s="124" t="s">
        <v>10</v>
      </c>
      <c r="C10" s="125">
        <v>296</v>
      </c>
      <c r="D10" s="126">
        <v>9.5330112721417066</v>
      </c>
      <c r="E10" s="126">
        <v>9.5330112721417066</v>
      </c>
      <c r="F10" s="127">
        <v>46.988727858293075</v>
      </c>
      <c r="G10" s="116"/>
      <c r="I10" s="334"/>
      <c r="J10" s="140" t="s">
        <v>10</v>
      </c>
      <c r="K10" s="141">
        <v>23594</v>
      </c>
      <c r="L10" s="142">
        <v>9.4688471957459619</v>
      </c>
      <c r="M10" s="142">
        <v>9.4688471957459619</v>
      </c>
      <c r="N10" s="143">
        <v>49.590047155613526</v>
      </c>
      <c r="O10" s="132"/>
    </row>
    <row r="11" spans="1:15">
      <c r="A11" s="327"/>
      <c r="B11" s="124" t="s">
        <v>12</v>
      </c>
      <c r="C11" s="125">
        <v>239</v>
      </c>
      <c r="D11" s="126">
        <v>7.6972624798711751</v>
      </c>
      <c r="E11" s="126">
        <v>7.6972624798711751</v>
      </c>
      <c r="F11" s="127">
        <v>54.685990338164245</v>
      </c>
      <c r="G11" s="116"/>
      <c r="I11" s="334"/>
      <c r="J11" s="140" t="s">
        <v>12</v>
      </c>
      <c r="K11" s="141">
        <v>22022</v>
      </c>
      <c r="L11" s="142">
        <v>8.8379652854419586</v>
      </c>
      <c r="M11" s="142">
        <v>8.8379652854419586</v>
      </c>
      <c r="N11" s="143">
        <v>58.428012441055486</v>
      </c>
      <c r="O11" s="132"/>
    </row>
    <row r="12" spans="1:15">
      <c r="A12" s="327"/>
      <c r="B12" s="124" t="s">
        <v>13</v>
      </c>
      <c r="C12" s="125">
        <v>33</v>
      </c>
      <c r="D12" s="126">
        <v>1.0628019323671498</v>
      </c>
      <c r="E12" s="126">
        <v>1.0628019323671498</v>
      </c>
      <c r="F12" s="127">
        <v>55.748792270531396</v>
      </c>
      <c r="G12" s="116"/>
      <c r="I12" s="334"/>
      <c r="J12" s="140" t="s">
        <v>13</v>
      </c>
      <c r="K12" s="141">
        <v>3337</v>
      </c>
      <c r="L12" s="142">
        <v>1.3392194240995283</v>
      </c>
      <c r="M12" s="142">
        <v>1.3392194240995283</v>
      </c>
      <c r="N12" s="143">
        <v>59.767231865155011</v>
      </c>
      <c r="O12" s="132"/>
    </row>
    <row r="13" spans="1:15">
      <c r="A13" s="327"/>
      <c r="B13" s="124" t="s">
        <v>14</v>
      </c>
      <c r="C13" s="125">
        <v>97</v>
      </c>
      <c r="D13" s="126">
        <v>3.1239935587761676</v>
      </c>
      <c r="E13" s="126">
        <v>3.1239935587761676</v>
      </c>
      <c r="F13" s="127">
        <v>58.872785829307574</v>
      </c>
      <c r="G13" s="116"/>
      <c r="I13" s="334"/>
      <c r="J13" s="140" t="s">
        <v>14</v>
      </c>
      <c r="K13" s="141">
        <v>7406</v>
      </c>
      <c r="L13" s="142">
        <v>2.9722082873482494</v>
      </c>
      <c r="M13" s="142">
        <v>2.9722082873482494</v>
      </c>
      <c r="N13" s="143">
        <v>62.739440152503256</v>
      </c>
      <c r="O13" s="132"/>
    </row>
    <row r="14" spans="1:15">
      <c r="A14" s="327"/>
      <c r="B14" s="124" t="s">
        <v>15</v>
      </c>
      <c r="C14" s="125">
        <v>336</v>
      </c>
      <c r="D14" s="126">
        <v>10.821256038647343</v>
      </c>
      <c r="E14" s="126">
        <v>10.821256038647343</v>
      </c>
      <c r="F14" s="127">
        <v>69.694041867954908</v>
      </c>
      <c r="G14" s="116"/>
      <c r="I14" s="334"/>
      <c r="J14" s="140" t="s">
        <v>15</v>
      </c>
      <c r="K14" s="141">
        <v>27764</v>
      </c>
      <c r="L14" s="142">
        <v>11.142369820407344</v>
      </c>
      <c r="M14" s="142">
        <v>11.142369820407344</v>
      </c>
      <c r="N14" s="143">
        <v>73.881809972910602</v>
      </c>
      <c r="O14" s="132"/>
    </row>
    <row r="15" spans="1:15">
      <c r="A15" s="327"/>
      <c r="B15" s="124" t="s">
        <v>17</v>
      </c>
      <c r="C15" s="125">
        <v>75</v>
      </c>
      <c r="D15" s="126">
        <v>2.4154589371980677</v>
      </c>
      <c r="E15" s="126">
        <v>2.4154589371980677</v>
      </c>
      <c r="F15" s="127">
        <v>72.109500805152976</v>
      </c>
      <c r="G15" s="116"/>
      <c r="I15" s="334"/>
      <c r="J15" s="140" t="s">
        <v>17</v>
      </c>
      <c r="K15" s="141">
        <v>4584</v>
      </c>
      <c r="L15" s="142">
        <v>1.8396709140162535</v>
      </c>
      <c r="M15" s="142">
        <v>1.8396709140162535</v>
      </c>
      <c r="N15" s="143">
        <v>75.721480886926855</v>
      </c>
      <c r="O15" s="132"/>
    </row>
    <row r="16" spans="1:15">
      <c r="A16" s="327"/>
      <c r="B16" s="124" t="s">
        <v>18</v>
      </c>
      <c r="C16" s="125">
        <v>15</v>
      </c>
      <c r="D16" s="126">
        <v>0.48309178743961351</v>
      </c>
      <c r="E16" s="126">
        <v>0.48309178743961351</v>
      </c>
      <c r="F16" s="127">
        <v>72.592592592592595</v>
      </c>
      <c r="G16" s="116"/>
      <c r="I16" s="334"/>
      <c r="J16" s="140" t="s">
        <v>18</v>
      </c>
      <c r="K16" s="141">
        <v>786</v>
      </c>
      <c r="L16" s="142">
        <v>0.3154409551520016</v>
      </c>
      <c r="M16" s="142">
        <v>0.3154409551520016</v>
      </c>
      <c r="N16" s="143">
        <v>76.036921842078868</v>
      </c>
      <c r="O16" s="132"/>
    </row>
    <row r="17" spans="1:15">
      <c r="A17" s="327"/>
      <c r="B17" s="124" t="s">
        <v>19</v>
      </c>
      <c r="C17" s="125">
        <v>208</v>
      </c>
      <c r="D17" s="126">
        <v>6.6988727858293071</v>
      </c>
      <c r="E17" s="126">
        <v>6.6988727858293071</v>
      </c>
      <c r="F17" s="127">
        <v>79.291465378421904</v>
      </c>
      <c r="G17" s="116"/>
      <c r="I17" s="334"/>
      <c r="J17" s="140" t="s">
        <v>19</v>
      </c>
      <c r="K17" s="141">
        <v>14906</v>
      </c>
      <c r="L17" s="142">
        <v>5.9821410655162035</v>
      </c>
      <c r="M17" s="142">
        <v>5.9821410655162035</v>
      </c>
      <c r="N17" s="143">
        <v>82.019062907595071</v>
      </c>
      <c r="O17" s="132"/>
    </row>
    <row r="18" spans="1:15">
      <c r="A18" s="327"/>
      <c r="B18" s="124" t="s">
        <v>20</v>
      </c>
      <c r="C18" s="125">
        <v>227</v>
      </c>
      <c r="D18" s="126">
        <v>7.3107890499194843</v>
      </c>
      <c r="E18" s="126">
        <v>7.3107890499194843</v>
      </c>
      <c r="F18" s="127">
        <v>86.602254428341382</v>
      </c>
      <c r="G18" s="116"/>
      <c r="I18" s="334"/>
      <c r="J18" s="140" t="s">
        <v>20</v>
      </c>
      <c r="K18" s="141">
        <v>16624</v>
      </c>
      <c r="L18" s="142">
        <v>6.671616333901877</v>
      </c>
      <c r="M18" s="142">
        <v>6.671616333901877</v>
      </c>
      <c r="N18" s="143">
        <v>88.690679241496937</v>
      </c>
      <c r="O18" s="132"/>
    </row>
    <row r="19" spans="1:15">
      <c r="A19" s="327"/>
      <c r="B19" s="124" t="s">
        <v>21</v>
      </c>
      <c r="C19" s="125">
        <v>40</v>
      </c>
      <c r="D19" s="126">
        <v>1.288244766505636</v>
      </c>
      <c r="E19" s="126">
        <v>1.288244766505636</v>
      </c>
      <c r="F19" s="127">
        <v>87.89049919484701</v>
      </c>
      <c r="G19" s="116"/>
      <c r="I19" s="334"/>
      <c r="J19" s="140" t="s">
        <v>21</v>
      </c>
      <c r="K19" s="141">
        <v>1519</v>
      </c>
      <c r="L19" s="142">
        <v>0.60961171867161634</v>
      </c>
      <c r="M19" s="142">
        <v>0.60961171867161634</v>
      </c>
      <c r="N19" s="143">
        <v>89.300290960168553</v>
      </c>
      <c r="O19" s="132"/>
    </row>
    <row r="20" spans="1:15">
      <c r="A20" s="327"/>
      <c r="B20" s="124" t="s">
        <v>22</v>
      </c>
      <c r="C20" s="125">
        <v>98</v>
      </c>
      <c r="D20" s="126">
        <v>3.1561996779388082</v>
      </c>
      <c r="E20" s="126">
        <v>3.1561996779388082</v>
      </c>
      <c r="F20" s="127">
        <v>91.046698872785825</v>
      </c>
      <c r="G20" s="116"/>
      <c r="I20" s="334"/>
      <c r="J20" s="140" t="s">
        <v>22</v>
      </c>
      <c r="K20" s="141">
        <v>4868</v>
      </c>
      <c r="L20" s="142">
        <v>1.9536470352162136</v>
      </c>
      <c r="M20" s="142">
        <v>1.9536470352162136</v>
      </c>
      <c r="N20" s="143">
        <v>91.253937995384774</v>
      </c>
      <c r="O20" s="132"/>
    </row>
    <row r="21" spans="1:15">
      <c r="A21" s="327"/>
      <c r="B21" s="124" t="s">
        <v>23</v>
      </c>
      <c r="C21" s="125">
        <v>179</v>
      </c>
      <c r="D21" s="126">
        <v>5.7648953301127213</v>
      </c>
      <c r="E21" s="126">
        <v>5.7648953301127213</v>
      </c>
      <c r="F21" s="127">
        <v>96.811594202898561</v>
      </c>
      <c r="G21" s="116"/>
      <c r="I21" s="334"/>
      <c r="J21" s="140" t="s">
        <v>23</v>
      </c>
      <c r="K21" s="141">
        <v>16601</v>
      </c>
      <c r="L21" s="142">
        <v>6.6623858733821608</v>
      </c>
      <c r="M21" s="142">
        <v>6.6623858733821608</v>
      </c>
      <c r="N21" s="143">
        <v>97.916323868766924</v>
      </c>
      <c r="O21" s="132"/>
    </row>
    <row r="22" spans="1:15">
      <c r="A22" s="327"/>
      <c r="B22" s="124" t="s">
        <v>24</v>
      </c>
      <c r="C22" s="125">
        <v>99</v>
      </c>
      <c r="D22" s="126">
        <v>3.1884057971014492</v>
      </c>
      <c r="E22" s="126">
        <v>3.1884057971014492</v>
      </c>
      <c r="F22" s="127">
        <v>100</v>
      </c>
      <c r="G22" s="116"/>
      <c r="I22" s="334"/>
      <c r="J22" s="140" t="s">
        <v>24</v>
      </c>
      <c r="K22" s="141">
        <v>5192</v>
      </c>
      <c r="L22" s="142">
        <v>2.0836761312330689</v>
      </c>
      <c r="M22" s="142">
        <v>2.0836761312330689</v>
      </c>
      <c r="N22" s="143">
        <v>100</v>
      </c>
      <c r="O22" s="132"/>
    </row>
    <row r="23" spans="1:15" ht="15.75" thickBot="1">
      <c r="A23" s="328"/>
      <c r="B23" s="128" t="s">
        <v>26</v>
      </c>
      <c r="C23" s="129">
        <v>3105</v>
      </c>
      <c r="D23" s="130">
        <v>100</v>
      </c>
      <c r="E23" s="130">
        <v>100</v>
      </c>
      <c r="F23" s="131"/>
      <c r="G23" s="116"/>
      <c r="I23" s="335"/>
      <c r="J23" s="144" t="s">
        <v>26</v>
      </c>
      <c r="K23" s="145">
        <v>249175</v>
      </c>
      <c r="L23" s="146">
        <v>100</v>
      </c>
      <c r="M23" s="146">
        <v>100</v>
      </c>
      <c r="N23" s="147"/>
      <c r="O23" s="132"/>
    </row>
  </sheetData>
  <mergeCells count="6">
    <mergeCell ref="A1:F1"/>
    <mergeCell ref="A2:B2"/>
    <mergeCell ref="A3:A23"/>
    <mergeCell ref="I1:N1"/>
    <mergeCell ref="I2:J2"/>
    <mergeCell ref="I3:I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4"/>
  <sheetViews>
    <sheetView workbookViewId="0">
      <selection activeCell="H2" sqref="H2:M2"/>
    </sheetView>
  </sheetViews>
  <sheetFormatPr defaultRowHeight="15"/>
  <cols>
    <col min="1" max="1" width="16.7109375" customWidth="1"/>
    <col min="2" max="2" width="11.42578125" bestFit="1" customWidth="1"/>
    <col min="3" max="3" width="9.42578125" bestFit="1" customWidth="1"/>
    <col min="4" max="4" width="11.42578125" bestFit="1" customWidth="1"/>
  </cols>
  <sheetData>
    <row r="1" spans="1:14">
      <c r="B1" t="s">
        <v>101</v>
      </c>
      <c r="H1">
        <v>2017</v>
      </c>
      <c r="I1" t="s">
        <v>155</v>
      </c>
    </row>
    <row r="2" spans="1:14" ht="15.75" thickBot="1">
      <c r="B2" t="s">
        <v>150</v>
      </c>
      <c r="C2" t="s">
        <v>151</v>
      </c>
      <c r="D2" t="s">
        <v>152</v>
      </c>
      <c r="H2" s="336" t="s">
        <v>154</v>
      </c>
      <c r="I2" s="337"/>
      <c r="J2" s="337"/>
      <c r="K2" s="337"/>
      <c r="L2" s="337"/>
      <c r="M2" s="337"/>
      <c r="N2" s="164"/>
    </row>
    <row r="3" spans="1:14" ht="20.25" thickBot="1">
      <c r="H3" s="338" t="s">
        <v>60</v>
      </c>
      <c r="I3" s="339"/>
      <c r="J3" s="165" t="s">
        <v>61</v>
      </c>
      <c r="K3" s="166" t="s">
        <v>62</v>
      </c>
      <c r="L3" s="166" t="s">
        <v>63</v>
      </c>
      <c r="M3" s="167" t="s">
        <v>64</v>
      </c>
      <c r="N3" s="164"/>
    </row>
    <row r="4" spans="1:14" ht="15.75" thickBot="1">
      <c r="A4" t="s">
        <v>3</v>
      </c>
      <c r="B4" s="151">
        <v>10823</v>
      </c>
      <c r="C4" s="151">
        <v>279</v>
      </c>
      <c r="D4" s="151">
        <v>15783</v>
      </c>
      <c r="H4" s="340" t="s">
        <v>65</v>
      </c>
      <c r="I4" s="168" t="s">
        <v>3</v>
      </c>
      <c r="J4" s="169">
        <v>259</v>
      </c>
      <c r="K4" s="170">
        <v>8.1497797356828183</v>
      </c>
      <c r="L4" s="170">
        <v>8.1497797356828183</v>
      </c>
      <c r="M4" s="171">
        <v>8.1497797356828183</v>
      </c>
      <c r="N4" s="164"/>
    </row>
    <row r="5" spans="1:14">
      <c r="A5" t="s">
        <v>80</v>
      </c>
      <c r="B5" s="151">
        <v>256</v>
      </c>
      <c r="C5" s="151">
        <v>8</v>
      </c>
      <c r="D5" s="151">
        <v>348</v>
      </c>
      <c r="H5" s="341"/>
      <c r="I5" s="172" t="s">
        <v>4</v>
      </c>
      <c r="J5" s="173">
        <v>7</v>
      </c>
      <c r="K5" s="174">
        <v>0.22026431718061676</v>
      </c>
      <c r="L5" s="174">
        <v>0.22026431718061676</v>
      </c>
      <c r="M5" s="175">
        <v>8.3700440528634363</v>
      </c>
      <c r="N5" s="164"/>
    </row>
    <row r="6" spans="1:14">
      <c r="A6" t="s">
        <v>5</v>
      </c>
      <c r="B6" s="151">
        <v>32552</v>
      </c>
      <c r="C6" s="151">
        <v>423</v>
      </c>
      <c r="D6" s="151">
        <v>44996</v>
      </c>
      <c r="H6" s="341"/>
      <c r="I6" s="172" t="s">
        <v>9</v>
      </c>
      <c r="J6" s="173">
        <v>83</v>
      </c>
      <c r="K6" s="174">
        <v>2.6117054751415987</v>
      </c>
      <c r="L6" s="174">
        <v>2.6117054751415987</v>
      </c>
      <c r="M6" s="175">
        <v>10.981749528005034</v>
      </c>
      <c r="N6" s="164"/>
    </row>
    <row r="7" spans="1:14">
      <c r="A7" t="s">
        <v>81</v>
      </c>
      <c r="B7" s="151">
        <v>3011</v>
      </c>
      <c r="C7" s="151">
        <v>59</v>
      </c>
      <c r="D7" s="151">
        <v>4144</v>
      </c>
      <c r="H7" s="341"/>
      <c r="I7" s="172" t="s">
        <v>5</v>
      </c>
      <c r="J7" s="173">
        <v>404</v>
      </c>
      <c r="K7" s="174">
        <v>12.712397734424167</v>
      </c>
      <c r="L7" s="174">
        <v>12.712397734424167</v>
      </c>
      <c r="M7" s="175">
        <v>23.694147262429201</v>
      </c>
      <c r="N7" s="164"/>
    </row>
    <row r="8" spans="1:14" ht="18">
      <c r="A8" t="s">
        <v>7</v>
      </c>
      <c r="B8" s="151">
        <v>13844</v>
      </c>
      <c r="C8" s="151">
        <v>301</v>
      </c>
      <c r="D8" s="151">
        <v>18984</v>
      </c>
      <c r="H8" s="341"/>
      <c r="I8" s="172" t="s">
        <v>6</v>
      </c>
      <c r="J8" s="173">
        <v>56</v>
      </c>
      <c r="K8" s="174">
        <v>1.7621145374449341</v>
      </c>
      <c r="L8" s="174">
        <v>1.7621145374449341</v>
      </c>
      <c r="M8" s="175">
        <v>25.456261799874135</v>
      </c>
      <c r="N8" s="164"/>
    </row>
    <row r="9" spans="1:14">
      <c r="A9" t="s">
        <v>83</v>
      </c>
      <c r="B9" s="151">
        <v>3468</v>
      </c>
      <c r="C9" s="151">
        <v>69</v>
      </c>
      <c r="D9" s="151">
        <v>4675</v>
      </c>
      <c r="H9" s="341"/>
      <c r="I9" s="172" t="s">
        <v>7</v>
      </c>
      <c r="J9" s="173">
        <v>274</v>
      </c>
      <c r="K9" s="174">
        <v>8.6217747010698549</v>
      </c>
      <c r="L9" s="174">
        <v>8.6217747010698549</v>
      </c>
      <c r="M9" s="175">
        <v>34.078036500943995</v>
      </c>
      <c r="N9" s="164"/>
    </row>
    <row r="10" spans="1:14" ht="18">
      <c r="A10" t="s">
        <v>9</v>
      </c>
      <c r="B10" s="151">
        <v>8680</v>
      </c>
      <c r="C10" s="151">
        <v>87</v>
      </c>
      <c r="D10" s="151">
        <v>11082</v>
      </c>
      <c r="H10" s="341"/>
      <c r="I10" s="172" t="s">
        <v>8</v>
      </c>
      <c r="J10" s="173">
        <v>66</v>
      </c>
      <c r="K10" s="174">
        <v>2.0767778477029579</v>
      </c>
      <c r="L10" s="174">
        <v>2.0767778477029579</v>
      </c>
      <c r="M10" s="175">
        <v>36.154814348646944</v>
      </c>
      <c r="N10" s="164"/>
    </row>
    <row r="11" spans="1:14" ht="18">
      <c r="A11" t="s">
        <v>84</v>
      </c>
      <c r="B11" s="151">
        <v>17362</v>
      </c>
      <c r="C11" s="151">
        <v>378</v>
      </c>
      <c r="D11" s="151">
        <v>23500</v>
      </c>
      <c r="H11" s="341"/>
      <c r="I11" s="172" t="s">
        <v>10</v>
      </c>
      <c r="J11" s="173">
        <v>361</v>
      </c>
      <c r="K11" s="174">
        <v>11.359345500314664</v>
      </c>
      <c r="L11" s="174">
        <v>11.359345500314664</v>
      </c>
      <c r="M11" s="175">
        <v>47.514159848961611</v>
      </c>
      <c r="N11" s="164"/>
    </row>
    <row r="12" spans="1:14">
      <c r="A12" t="s">
        <v>12</v>
      </c>
      <c r="B12" s="151">
        <v>16099</v>
      </c>
      <c r="C12" s="151">
        <v>269</v>
      </c>
      <c r="D12" s="151">
        <v>21390</v>
      </c>
      <c r="H12" s="341"/>
      <c r="I12" s="172" t="s">
        <v>14</v>
      </c>
      <c r="J12" s="173">
        <v>90</v>
      </c>
      <c r="K12" s="174">
        <v>2.8319697923222154</v>
      </c>
      <c r="L12" s="174">
        <v>2.8319697923222154</v>
      </c>
      <c r="M12" s="175">
        <v>50.346129641283824</v>
      </c>
      <c r="N12" s="164"/>
    </row>
    <row r="13" spans="1:14">
      <c r="A13" t="s">
        <v>13</v>
      </c>
      <c r="B13" s="151">
        <v>2361</v>
      </c>
      <c r="C13" s="151">
        <v>48</v>
      </c>
      <c r="D13" s="151">
        <v>3258</v>
      </c>
      <c r="H13" s="341"/>
      <c r="I13" s="172" t="s">
        <v>12</v>
      </c>
      <c r="J13" s="173">
        <v>255</v>
      </c>
      <c r="K13" s="174">
        <v>8.0239144115796091</v>
      </c>
      <c r="L13" s="174">
        <v>8.0239144115796091</v>
      </c>
      <c r="M13" s="175">
        <v>58.370044052863435</v>
      </c>
      <c r="N13" s="164"/>
    </row>
    <row r="14" spans="1:14">
      <c r="A14" t="s">
        <v>14</v>
      </c>
      <c r="B14" s="151">
        <v>5484</v>
      </c>
      <c r="C14" s="151">
        <v>96</v>
      </c>
      <c r="D14" s="151">
        <v>7756</v>
      </c>
      <c r="H14" s="341"/>
      <c r="I14" s="172" t="s">
        <v>13</v>
      </c>
      <c r="J14" s="173">
        <v>44</v>
      </c>
      <c r="K14" s="174">
        <v>1.3845185651353054</v>
      </c>
      <c r="L14" s="174">
        <v>1.3845185651353054</v>
      </c>
      <c r="M14" s="175">
        <v>59.754562617998744</v>
      </c>
      <c r="N14" s="164"/>
    </row>
    <row r="15" spans="1:14">
      <c r="A15" t="s">
        <v>15</v>
      </c>
      <c r="B15" s="151">
        <v>19590</v>
      </c>
      <c r="C15" s="151">
        <v>356</v>
      </c>
      <c r="D15" s="151">
        <v>27066</v>
      </c>
      <c r="H15" s="341"/>
      <c r="I15" s="172" t="s">
        <v>15</v>
      </c>
      <c r="J15" s="173">
        <v>337</v>
      </c>
      <c r="K15" s="174">
        <v>10.604153555695406</v>
      </c>
      <c r="L15" s="174">
        <v>10.604153555695406</v>
      </c>
      <c r="M15" s="175">
        <v>70.358716173694148</v>
      </c>
      <c r="N15" s="164"/>
    </row>
    <row r="16" spans="1:14">
      <c r="A16" t="s">
        <v>17</v>
      </c>
      <c r="B16" s="151">
        <v>2946</v>
      </c>
      <c r="C16" s="151">
        <v>69</v>
      </c>
      <c r="D16" s="151">
        <v>4395</v>
      </c>
      <c r="H16" s="341"/>
      <c r="I16" s="172" t="s">
        <v>19</v>
      </c>
      <c r="J16" s="173">
        <v>235</v>
      </c>
      <c r="K16" s="174">
        <v>7.3945877910635618</v>
      </c>
      <c r="L16" s="174">
        <v>7.3945877910635618</v>
      </c>
      <c r="M16" s="175">
        <v>77.75330396475772</v>
      </c>
      <c r="N16" s="164"/>
    </row>
    <row r="17" spans="1:14">
      <c r="A17" t="s">
        <v>18</v>
      </c>
      <c r="B17" s="151">
        <v>510</v>
      </c>
      <c r="C17" s="151">
        <v>27</v>
      </c>
      <c r="D17" s="151">
        <v>767</v>
      </c>
      <c r="H17" s="341"/>
      <c r="I17" s="172" t="s">
        <v>17</v>
      </c>
      <c r="J17" s="173">
        <v>66</v>
      </c>
      <c r="K17" s="174">
        <v>2.0767778477029579</v>
      </c>
      <c r="L17" s="174">
        <v>2.0767778477029579</v>
      </c>
      <c r="M17" s="175">
        <v>79.830081812460662</v>
      </c>
      <c r="N17" s="164"/>
    </row>
    <row r="18" spans="1:14">
      <c r="A18" t="s">
        <v>19</v>
      </c>
      <c r="B18" s="151">
        <v>9922</v>
      </c>
      <c r="C18" s="151">
        <v>242</v>
      </c>
      <c r="D18" s="151">
        <v>14770</v>
      </c>
      <c r="H18" s="341"/>
      <c r="I18" s="172" t="s">
        <v>18</v>
      </c>
      <c r="J18" s="173">
        <v>27</v>
      </c>
      <c r="K18" s="174">
        <v>0.84959093769666461</v>
      </c>
      <c r="L18" s="174">
        <v>0.84959093769666461</v>
      </c>
      <c r="M18" s="175">
        <v>80.679672750157323</v>
      </c>
      <c r="N18" s="164"/>
    </row>
    <row r="19" spans="1:14">
      <c r="A19" t="s">
        <v>20</v>
      </c>
      <c r="B19" s="151">
        <v>9786</v>
      </c>
      <c r="C19" s="151">
        <v>236</v>
      </c>
      <c r="D19" s="151">
        <v>16116</v>
      </c>
      <c r="H19" s="341"/>
      <c r="I19" s="172" t="s">
        <v>20</v>
      </c>
      <c r="J19" s="173">
        <v>210</v>
      </c>
      <c r="K19" s="174">
        <v>6.607929515418502</v>
      </c>
      <c r="L19" s="174">
        <v>6.607929515418502</v>
      </c>
      <c r="M19" s="175">
        <v>87.287602265575842</v>
      </c>
      <c r="N19" s="164"/>
    </row>
    <row r="20" spans="1:14">
      <c r="A20" t="s">
        <v>21</v>
      </c>
      <c r="B20" s="151">
        <v>848</v>
      </c>
      <c r="C20" s="151">
        <v>33</v>
      </c>
      <c r="D20" s="151">
        <v>1355</v>
      </c>
      <c r="H20" s="341"/>
      <c r="I20" s="172" t="s">
        <v>21</v>
      </c>
      <c r="J20" s="173">
        <v>29</v>
      </c>
      <c r="K20" s="174">
        <v>0.91252359974826946</v>
      </c>
      <c r="L20" s="174">
        <v>0.91252359974826946</v>
      </c>
      <c r="M20" s="175">
        <v>88.200125865324111</v>
      </c>
      <c r="N20" s="164"/>
    </row>
    <row r="21" spans="1:14">
      <c r="A21" t="s">
        <v>22</v>
      </c>
      <c r="B21" s="151">
        <v>2910</v>
      </c>
      <c r="C21" s="151">
        <v>100</v>
      </c>
      <c r="D21" s="151">
        <v>4863</v>
      </c>
      <c r="H21" s="341"/>
      <c r="I21" s="172" t="s">
        <v>22</v>
      </c>
      <c r="J21" s="173">
        <v>94</v>
      </c>
      <c r="K21" s="174">
        <v>2.9578351164254246</v>
      </c>
      <c r="L21" s="174">
        <v>2.9578351164254246</v>
      </c>
      <c r="M21" s="175">
        <v>91.157960981749525</v>
      </c>
      <c r="N21" s="164"/>
    </row>
    <row r="22" spans="1:14">
      <c r="A22" t="s">
        <v>23</v>
      </c>
      <c r="B22" s="151">
        <v>11056</v>
      </c>
      <c r="C22" s="151">
        <v>208</v>
      </c>
      <c r="D22" s="151">
        <v>16457</v>
      </c>
      <c r="H22" s="341"/>
      <c r="I22" s="172" t="s">
        <v>23</v>
      </c>
      <c r="J22" s="173">
        <v>197</v>
      </c>
      <c r="K22" s="174">
        <v>6.198867212083071</v>
      </c>
      <c r="L22" s="174">
        <v>6.198867212083071</v>
      </c>
      <c r="M22" s="175">
        <v>97.356828193832598</v>
      </c>
      <c r="N22" s="164"/>
    </row>
    <row r="23" spans="1:14">
      <c r="A23" t="s">
        <v>24</v>
      </c>
      <c r="B23" s="151">
        <v>3425</v>
      </c>
      <c r="C23" s="151">
        <v>90</v>
      </c>
      <c r="D23" s="151">
        <v>5045</v>
      </c>
      <c r="H23" s="341"/>
      <c r="I23" s="172" t="s">
        <v>24</v>
      </c>
      <c r="J23" s="173">
        <v>84</v>
      </c>
      <c r="K23" s="174">
        <v>2.643171806167401</v>
      </c>
      <c r="L23" s="174">
        <v>2.643171806167401</v>
      </c>
      <c r="M23" s="175">
        <v>100</v>
      </c>
      <c r="N23" s="164"/>
    </row>
    <row r="24" spans="1:14" ht="15.75" thickBot="1">
      <c r="A24" t="s">
        <v>153</v>
      </c>
      <c r="B24" s="152">
        <v>174933</v>
      </c>
      <c r="C24" s="152">
        <v>3378</v>
      </c>
      <c r="D24" s="152">
        <v>246750</v>
      </c>
      <c r="H24" s="342"/>
      <c r="I24" s="176" t="s">
        <v>26</v>
      </c>
      <c r="J24" s="177">
        <v>3178</v>
      </c>
      <c r="K24" s="178">
        <v>100</v>
      </c>
      <c r="L24" s="178">
        <v>100</v>
      </c>
      <c r="M24" s="179"/>
      <c r="N24" s="164"/>
    </row>
  </sheetData>
  <mergeCells count="3">
    <mergeCell ref="H2:M2"/>
    <mergeCell ref="H3:I3"/>
    <mergeCell ref="H4:H2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48"/>
  <sheetViews>
    <sheetView workbookViewId="0">
      <selection activeCell="O27" sqref="O27"/>
    </sheetView>
  </sheetViews>
  <sheetFormatPr defaultRowHeight="15"/>
  <sheetData>
    <row r="1" spans="1:15" ht="15.75" thickBot="1">
      <c r="A1" s="346" t="s">
        <v>159</v>
      </c>
      <c r="B1" s="347"/>
      <c r="C1" s="347"/>
      <c r="D1" s="347"/>
      <c r="E1" s="347"/>
      <c r="F1" s="347"/>
      <c r="G1">
        <v>2018</v>
      </c>
      <c r="I1" s="346" t="s">
        <v>159</v>
      </c>
      <c r="J1" s="347"/>
      <c r="K1" s="347"/>
      <c r="L1" s="347"/>
      <c r="M1" s="347"/>
      <c r="N1" s="347"/>
      <c r="O1" s="182"/>
    </row>
    <row r="2" spans="1:15" ht="20.25" thickBot="1">
      <c r="A2" s="348" t="s">
        <v>60</v>
      </c>
      <c r="B2" s="349"/>
      <c r="C2" s="183" t="s">
        <v>61</v>
      </c>
      <c r="D2" s="184" t="s">
        <v>62</v>
      </c>
      <c r="E2" s="184" t="s">
        <v>63</v>
      </c>
      <c r="F2" s="185" t="s">
        <v>64</v>
      </c>
      <c r="G2" s="182" t="s">
        <v>160</v>
      </c>
      <c r="I2" s="348" t="s">
        <v>60</v>
      </c>
      <c r="J2" s="349"/>
      <c r="K2" s="183" t="s">
        <v>61</v>
      </c>
      <c r="L2" s="184" t="s">
        <v>62</v>
      </c>
      <c r="M2" s="184" t="s">
        <v>63</v>
      </c>
      <c r="N2" s="185" t="s">
        <v>64</v>
      </c>
      <c r="O2" s="182" t="s">
        <v>162</v>
      </c>
    </row>
    <row r="3" spans="1:15" ht="15.75" thickBot="1">
      <c r="A3" s="343" t="s">
        <v>65</v>
      </c>
      <c r="B3" s="186" t="s">
        <v>3</v>
      </c>
      <c r="C3" s="187">
        <v>10832</v>
      </c>
      <c r="D3" s="188">
        <v>6.2774915533198499</v>
      </c>
      <c r="E3" s="188">
        <v>6.2774915533198499</v>
      </c>
      <c r="F3" s="189">
        <v>6.2774915533198499</v>
      </c>
      <c r="G3" s="182"/>
      <c r="I3" s="343" t="s">
        <v>65</v>
      </c>
      <c r="J3" s="186" t="s">
        <v>3</v>
      </c>
      <c r="K3" s="187">
        <v>251</v>
      </c>
      <c r="L3" s="188">
        <v>7.528494301139772</v>
      </c>
      <c r="M3" s="188">
        <v>7.528494301139772</v>
      </c>
      <c r="N3" s="189">
        <v>7.528494301139772</v>
      </c>
      <c r="O3" s="182"/>
    </row>
    <row r="4" spans="1:15">
      <c r="A4" s="344"/>
      <c r="B4" s="190" t="s">
        <v>4</v>
      </c>
      <c r="C4" s="191">
        <v>267</v>
      </c>
      <c r="D4" s="192">
        <v>0.1547350669069793</v>
      </c>
      <c r="E4" s="192">
        <v>0.1547350669069793</v>
      </c>
      <c r="F4" s="193">
        <v>6.432226620226829</v>
      </c>
      <c r="G4" s="182"/>
      <c r="I4" s="344"/>
      <c r="J4" s="190" t="s">
        <v>4</v>
      </c>
      <c r="K4" s="191">
        <v>12</v>
      </c>
      <c r="L4" s="192">
        <v>0.35992801439712058</v>
      </c>
      <c r="M4" s="192">
        <v>0.35992801439712058</v>
      </c>
      <c r="N4" s="193">
        <v>7.8884223155368929</v>
      </c>
      <c r="O4" s="182"/>
    </row>
    <row r="5" spans="1:15">
      <c r="A5" s="344"/>
      <c r="B5" s="190" t="s">
        <v>9</v>
      </c>
      <c r="C5" s="191">
        <v>8286</v>
      </c>
      <c r="D5" s="192">
        <v>4.8020028628885036</v>
      </c>
      <c r="E5" s="192">
        <v>4.8020028628885036</v>
      </c>
      <c r="F5" s="193">
        <v>11.234229483115332</v>
      </c>
      <c r="G5" s="182"/>
      <c r="I5" s="344"/>
      <c r="J5" s="190" t="s">
        <v>9</v>
      </c>
      <c r="K5" s="191">
        <v>124</v>
      </c>
      <c r="L5" s="192">
        <v>3.719256148770246</v>
      </c>
      <c r="M5" s="192">
        <v>3.719256148770246</v>
      </c>
      <c r="N5" s="193">
        <v>11.607678464307138</v>
      </c>
      <c r="O5" s="182"/>
    </row>
    <row r="6" spans="1:15">
      <c r="A6" s="344"/>
      <c r="B6" s="190" t="s">
        <v>5</v>
      </c>
      <c r="C6" s="191">
        <v>32553</v>
      </c>
      <c r="D6" s="192">
        <v>18.865507988849803</v>
      </c>
      <c r="E6" s="192">
        <v>18.865507988849803</v>
      </c>
      <c r="F6" s="193">
        <v>30.099737471965138</v>
      </c>
      <c r="G6" s="182"/>
      <c r="I6" s="344"/>
      <c r="J6" s="190" t="s">
        <v>5</v>
      </c>
      <c r="K6" s="191">
        <v>483</v>
      </c>
      <c r="L6" s="192">
        <v>14.487102579484104</v>
      </c>
      <c r="M6" s="192">
        <v>14.487102579484104</v>
      </c>
      <c r="N6" s="193">
        <v>26.094781043791244</v>
      </c>
      <c r="O6" s="182"/>
    </row>
    <row r="7" spans="1:15" ht="18">
      <c r="A7" s="344"/>
      <c r="B7" s="190" t="s">
        <v>6</v>
      </c>
      <c r="C7" s="191">
        <v>3099</v>
      </c>
      <c r="D7" s="192">
        <v>1.7959699338753889</v>
      </c>
      <c r="E7" s="192">
        <v>1.7959699338753889</v>
      </c>
      <c r="F7" s="193">
        <v>31.895707405840522</v>
      </c>
      <c r="G7" s="182"/>
      <c r="I7" s="344"/>
      <c r="J7" s="190" t="s">
        <v>6</v>
      </c>
      <c r="K7" s="191">
        <v>63</v>
      </c>
      <c r="L7" s="192">
        <v>1.8896220755848829</v>
      </c>
      <c r="M7" s="192">
        <v>1.8896220755848829</v>
      </c>
      <c r="N7" s="193">
        <v>27.984403119376122</v>
      </c>
      <c r="O7" s="182"/>
    </row>
    <row r="8" spans="1:15">
      <c r="A8" s="344"/>
      <c r="B8" s="190" t="s">
        <v>7</v>
      </c>
      <c r="C8" s="191">
        <v>14106</v>
      </c>
      <c r="D8" s="192">
        <v>8.1748796022091756</v>
      </c>
      <c r="E8" s="192">
        <v>8.1748796022091756</v>
      </c>
      <c r="F8" s="193">
        <v>40.070587008049699</v>
      </c>
      <c r="G8" s="182"/>
      <c r="I8" s="344"/>
      <c r="J8" s="190" t="s">
        <v>7</v>
      </c>
      <c r="K8" s="191">
        <v>311</v>
      </c>
      <c r="L8" s="192">
        <v>9.3281343731253763</v>
      </c>
      <c r="M8" s="192">
        <v>9.3281343731253763</v>
      </c>
      <c r="N8" s="193">
        <v>37.312537492501505</v>
      </c>
      <c r="O8" s="182"/>
    </row>
    <row r="9" spans="1:15" ht="18">
      <c r="A9" s="344"/>
      <c r="B9" s="190" t="s">
        <v>8</v>
      </c>
      <c r="C9" s="191">
        <v>3351</v>
      </c>
      <c r="D9" s="192">
        <v>1.9420120194954593</v>
      </c>
      <c r="E9" s="192">
        <v>1.9420120194954593</v>
      </c>
      <c r="F9" s="193">
        <v>42.012599027545164</v>
      </c>
      <c r="G9" s="182"/>
      <c r="I9" s="344"/>
      <c r="J9" s="190" t="s">
        <v>8</v>
      </c>
      <c r="K9" s="191">
        <v>77</v>
      </c>
      <c r="L9" s="192">
        <v>2.3095380923815236</v>
      </c>
      <c r="M9" s="192">
        <v>2.3095380923815236</v>
      </c>
      <c r="N9" s="193">
        <v>39.622075584883021</v>
      </c>
      <c r="O9" s="182"/>
    </row>
    <row r="10" spans="1:15" ht="18">
      <c r="A10" s="344"/>
      <c r="B10" s="190" t="s">
        <v>10</v>
      </c>
      <c r="C10" s="191">
        <v>16597</v>
      </c>
      <c r="D10" s="192">
        <v>9.6184940279218569</v>
      </c>
      <c r="E10" s="192">
        <v>9.6184940279218569</v>
      </c>
      <c r="F10" s="193">
        <v>51.631093055467012</v>
      </c>
      <c r="G10" s="182"/>
      <c r="I10" s="344"/>
      <c r="J10" s="190" t="s">
        <v>10</v>
      </c>
      <c r="K10" s="191">
        <v>316</v>
      </c>
      <c r="L10" s="192">
        <v>9.4781043791241757</v>
      </c>
      <c r="M10" s="192">
        <v>9.4781043791241757</v>
      </c>
      <c r="N10" s="193">
        <v>49.100179964007204</v>
      </c>
      <c r="O10" s="182"/>
    </row>
    <row r="11" spans="1:15">
      <c r="A11" s="344"/>
      <c r="B11" s="190" t="s">
        <v>14</v>
      </c>
      <c r="C11" s="191">
        <v>5216</v>
      </c>
      <c r="D11" s="192">
        <v>3.0228393595011385</v>
      </c>
      <c r="E11" s="192">
        <v>3.0228393595011385</v>
      </c>
      <c r="F11" s="193">
        <v>54.653932414968153</v>
      </c>
      <c r="G11" s="182"/>
      <c r="I11" s="344"/>
      <c r="J11" s="190" t="s">
        <v>14</v>
      </c>
      <c r="K11" s="191">
        <v>87</v>
      </c>
      <c r="L11" s="192">
        <v>2.6094781043791242</v>
      </c>
      <c r="M11" s="192">
        <v>2.6094781043791242</v>
      </c>
      <c r="N11" s="193">
        <v>51.709658068386318</v>
      </c>
      <c r="O11" s="182"/>
    </row>
    <row r="12" spans="1:15">
      <c r="A12" s="344"/>
      <c r="B12" s="190" t="s">
        <v>12</v>
      </c>
      <c r="C12" s="191">
        <v>15823</v>
      </c>
      <c r="D12" s="192">
        <v>9.1699361935173549</v>
      </c>
      <c r="E12" s="192">
        <v>9.1699361935173549</v>
      </c>
      <c r="F12" s="193">
        <v>63.823868608485512</v>
      </c>
      <c r="G12" s="182"/>
      <c r="I12" s="344"/>
      <c r="J12" s="190" t="s">
        <v>12</v>
      </c>
      <c r="K12" s="191">
        <v>239</v>
      </c>
      <c r="L12" s="192">
        <v>7.1685662867426521</v>
      </c>
      <c r="M12" s="192">
        <v>7.1685662867426521</v>
      </c>
      <c r="N12" s="193">
        <v>58.878224355128971</v>
      </c>
      <c r="O12" s="182"/>
    </row>
    <row r="13" spans="1:15">
      <c r="A13" s="344"/>
      <c r="B13" s="190" t="s">
        <v>13</v>
      </c>
      <c r="C13" s="191">
        <v>2385</v>
      </c>
      <c r="D13" s="192">
        <v>1.3821840246185231</v>
      </c>
      <c r="E13" s="192">
        <v>1.3821840246185231</v>
      </c>
      <c r="F13" s="193">
        <v>65.206052633104022</v>
      </c>
      <c r="G13" s="182"/>
      <c r="I13" s="344"/>
      <c r="J13" s="190" t="s">
        <v>13</v>
      </c>
      <c r="K13" s="191">
        <v>48</v>
      </c>
      <c r="L13" s="192">
        <v>1.4397120575884823</v>
      </c>
      <c r="M13" s="192">
        <v>1.4397120575884823</v>
      </c>
      <c r="N13" s="193">
        <v>60.317936412717458</v>
      </c>
      <c r="O13" s="182"/>
    </row>
    <row r="14" spans="1:15">
      <c r="A14" s="344"/>
      <c r="B14" s="190" t="s">
        <v>15</v>
      </c>
      <c r="C14" s="191">
        <v>18613</v>
      </c>
      <c r="D14" s="192">
        <v>10.786830712882418</v>
      </c>
      <c r="E14" s="192">
        <v>10.786830712882418</v>
      </c>
      <c r="F14" s="193">
        <v>75.992883345986456</v>
      </c>
      <c r="G14" s="182"/>
      <c r="I14" s="344"/>
      <c r="J14" s="190" t="s">
        <v>15</v>
      </c>
      <c r="K14" s="191">
        <v>338</v>
      </c>
      <c r="L14" s="192">
        <v>10.137972405518896</v>
      </c>
      <c r="M14" s="192">
        <v>10.137972405518896</v>
      </c>
      <c r="N14" s="193">
        <v>70.455908818236352</v>
      </c>
      <c r="O14" s="182"/>
    </row>
    <row r="15" spans="1:15">
      <c r="A15" s="344"/>
      <c r="B15" s="190" t="s">
        <v>19</v>
      </c>
      <c r="C15" s="191">
        <v>9721</v>
      </c>
      <c r="D15" s="192">
        <v>5.6336314060027934</v>
      </c>
      <c r="E15" s="192">
        <v>5.6336314060027934</v>
      </c>
      <c r="F15" s="193">
        <v>81.626514751989248</v>
      </c>
      <c r="G15" s="182"/>
      <c r="I15" s="344"/>
      <c r="J15" s="190" t="s">
        <v>19</v>
      </c>
      <c r="K15" s="191">
        <v>206</v>
      </c>
      <c r="L15" s="192">
        <v>6.1787642471505695</v>
      </c>
      <c r="M15" s="192">
        <v>6.1787642471505695</v>
      </c>
      <c r="N15" s="193">
        <v>76.63467306538692</v>
      </c>
      <c r="O15" s="182"/>
    </row>
    <row r="16" spans="1:15">
      <c r="A16" s="344"/>
      <c r="B16" s="190" t="s">
        <v>17</v>
      </c>
      <c r="C16" s="191">
        <v>3145</v>
      </c>
      <c r="D16" s="192">
        <v>1.8226284098219099</v>
      </c>
      <c r="E16" s="192">
        <v>1.8226284098219099</v>
      </c>
      <c r="F16" s="193">
        <v>83.449143161811151</v>
      </c>
      <c r="G16" s="182"/>
      <c r="I16" s="344"/>
      <c r="J16" s="190" t="s">
        <v>17</v>
      </c>
      <c r="K16" s="191">
        <v>76</v>
      </c>
      <c r="L16" s="192">
        <v>2.2795440911817635</v>
      </c>
      <c r="M16" s="192">
        <v>2.2795440911817635</v>
      </c>
      <c r="N16" s="193">
        <v>78.914217156568682</v>
      </c>
      <c r="O16" s="182"/>
    </row>
    <row r="17" spans="1:15">
      <c r="A17" s="344"/>
      <c r="B17" s="190" t="s">
        <v>18</v>
      </c>
      <c r="C17" s="191">
        <v>478</v>
      </c>
      <c r="D17" s="192">
        <v>0.27701633700949857</v>
      </c>
      <c r="E17" s="192">
        <v>0.27701633700949857</v>
      </c>
      <c r="F17" s="193">
        <v>83.72615949882065</v>
      </c>
      <c r="G17" s="182"/>
      <c r="I17" s="344"/>
      <c r="J17" s="190" t="s">
        <v>18</v>
      </c>
      <c r="K17" s="191">
        <v>15</v>
      </c>
      <c r="L17" s="192">
        <v>0.44991001799640068</v>
      </c>
      <c r="M17" s="192">
        <v>0.44991001799640068</v>
      </c>
      <c r="N17" s="193">
        <v>79.364127174565084</v>
      </c>
      <c r="O17" s="182"/>
    </row>
    <row r="18" spans="1:15">
      <c r="A18" s="344"/>
      <c r="B18" s="190" t="s">
        <v>20</v>
      </c>
      <c r="C18" s="191">
        <v>9693</v>
      </c>
      <c r="D18" s="192">
        <v>5.617404507600563</v>
      </c>
      <c r="E18" s="192">
        <v>5.617404507600563</v>
      </c>
      <c r="F18" s="193">
        <v>89.343564006421218</v>
      </c>
      <c r="G18" s="182"/>
      <c r="I18" s="344"/>
      <c r="J18" s="190" t="s">
        <v>20</v>
      </c>
      <c r="K18" s="191">
        <v>201</v>
      </c>
      <c r="L18" s="192">
        <v>6.0287942411517701</v>
      </c>
      <c r="M18" s="192">
        <v>6.0287942411517701</v>
      </c>
      <c r="N18" s="193">
        <v>85.392921415716856</v>
      </c>
      <c r="O18" s="182"/>
    </row>
    <row r="19" spans="1:15">
      <c r="A19" s="344"/>
      <c r="B19" s="190" t="s">
        <v>21</v>
      </c>
      <c r="C19" s="191">
        <v>979</v>
      </c>
      <c r="D19" s="192">
        <v>0.56736191199225749</v>
      </c>
      <c r="E19" s="192">
        <v>0.56736191199225749</v>
      </c>
      <c r="F19" s="193">
        <v>89.910925918413483</v>
      </c>
      <c r="G19" s="182"/>
      <c r="I19" s="344"/>
      <c r="J19" s="190" t="s">
        <v>21</v>
      </c>
      <c r="K19" s="191">
        <v>45</v>
      </c>
      <c r="L19" s="192">
        <v>1.3497300539892021</v>
      </c>
      <c r="M19" s="192">
        <v>1.3497300539892021</v>
      </c>
      <c r="N19" s="193">
        <v>86.742651469706061</v>
      </c>
      <c r="O19" s="182"/>
    </row>
    <row r="20" spans="1:15">
      <c r="A20" s="344"/>
      <c r="B20" s="190" t="s">
        <v>22</v>
      </c>
      <c r="C20" s="191">
        <v>2929</v>
      </c>
      <c r="D20" s="192">
        <v>1.6974494792904211</v>
      </c>
      <c r="E20" s="192">
        <v>1.6974494792904211</v>
      </c>
      <c r="F20" s="193">
        <v>91.608375397703895</v>
      </c>
      <c r="G20" s="182"/>
      <c r="I20" s="344"/>
      <c r="J20" s="190" t="s">
        <v>22</v>
      </c>
      <c r="K20" s="191">
        <v>127</v>
      </c>
      <c r="L20" s="192">
        <v>3.8092381523695265</v>
      </c>
      <c r="M20" s="192">
        <v>3.8092381523695265</v>
      </c>
      <c r="N20" s="193">
        <v>90.551889622075592</v>
      </c>
      <c r="O20" s="182"/>
    </row>
    <row r="21" spans="1:15">
      <c r="A21" s="344"/>
      <c r="B21" s="190" t="s">
        <v>23</v>
      </c>
      <c r="C21" s="191">
        <v>11019</v>
      </c>
      <c r="D21" s="192">
        <v>6.3858640533633144</v>
      </c>
      <c r="E21" s="192">
        <v>6.3858640533633144</v>
      </c>
      <c r="F21" s="193">
        <v>97.994239451067216</v>
      </c>
      <c r="G21" s="182"/>
      <c r="I21" s="344"/>
      <c r="J21" s="190" t="s">
        <v>23</v>
      </c>
      <c r="K21" s="191">
        <v>210</v>
      </c>
      <c r="L21" s="192">
        <v>6.2987402519496101</v>
      </c>
      <c r="M21" s="192">
        <v>6.2987402519496101</v>
      </c>
      <c r="N21" s="193">
        <v>96.850629874025202</v>
      </c>
      <c r="O21" s="182"/>
    </row>
    <row r="22" spans="1:15">
      <c r="A22" s="344"/>
      <c r="B22" s="190" t="s">
        <v>24</v>
      </c>
      <c r="C22" s="191">
        <v>3461</v>
      </c>
      <c r="D22" s="192">
        <v>2.0057605489327917</v>
      </c>
      <c r="E22" s="192">
        <v>2.0057605489327917</v>
      </c>
      <c r="F22" s="193">
        <v>100</v>
      </c>
      <c r="G22" s="182"/>
      <c r="I22" s="344"/>
      <c r="J22" s="190" t="s">
        <v>24</v>
      </c>
      <c r="K22" s="191">
        <v>105</v>
      </c>
      <c r="L22" s="192">
        <v>3.149370125974805</v>
      </c>
      <c r="M22" s="192">
        <v>3.149370125974805</v>
      </c>
      <c r="N22" s="193">
        <v>100</v>
      </c>
      <c r="O22" s="182"/>
    </row>
    <row r="23" spans="1:15" ht="15.75" thickBot="1">
      <c r="A23" s="345"/>
      <c r="B23" s="194" t="s">
        <v>26</v>
      </c>
      <c r="C23" s="195">
        <v>172553</v>
      </c>
      <c r="D23" s="196">
        <v>100</v>
      </c>
      <c r="E23" s="196">
        <v>100</v>
      </c>
      <c r="F23" s="197"/>
      <c r="G23" s="182"/>
      <c r="I23" s="345"/>
      <c r="J23" s="194" t="s">
        <v>26</v>
      </c>
      <c r="K23" s="195">
        <v>3334</v>
      </c>
      <c r="L23" s="196">
        <v>100</v>
      </c>
      <c r="M23" s="196">
        <v>100</v>
      </c>
      <c r="N23" s="197"/>
      <c r="O23" s="182"/>
    </row>
    <row r="26" spans="1:15" ht="15.75" thickBot="1">
      <c r="A26" s="346" t="s">
        <v>159</v>
      </c>
      <c r="B26" s="347"/>
      <c r="C26" s="347"/>
      <c r="D26" s="347"/>
      <c r="E26" s="347"/>
      <c r="F26" s="347"/>
      <c r="G26" s="182"/>
      <c r="I26" s="346" t="s">
        <v>159</v>
      </c>
      <c r="J26" s="347"/>
      <c r="K26" s="347"/>
      <c r="L26" s="347"/>
      <c r="M26" s="347"/>
      <c r="N26" s="347"/>
      <c r="O26" s="182"/>
    </row>
    <row r="27" spans="1:15" ht="20.25" thickBot="1">
      <c r="A27" s="348" t="s">
        <v>60</v>
      </c>
      <c r="B27" s="349"/>
      <c r="C27" s="183" t="s">
        <v>61</v>
      </c>
      <c r="D27" s="184" t="s">
        <v>62</v>
      </c>
      <c r="E27" s="184" t="s">
        <v>63</v>
      </c>
      <c r="F27" s="185" t="s">
        <v>64</v>
      </c>
      <c r="G27" s="182" t="s">
        <v>161</v>
      </c>
      <c r="I27" s="348" t="s">
        <v>60</v>
      </c>
      <c r="J27" s="349"/>
      <c r="K27" s="183" t="s">
        <v>61</v>
      </c>
      <c r="L27" s="184" t="s">
        <v>62</v>
      </c>
      <c r="M27" s="184" t="s">
        <v>63</v>
      </c>
      <c r="N27" s="185" t="s">
        <v>64</v>
      </c>
      <c r="O27" s="182" t="s">
        <v>163</v>
      </c>
    </row>
    <row r="28" spans="1:15" ht="15.75" thickBot="1">
      <c r="A28" s="343" t="s">
        <v>65</v>
      </c>
      <c r="B28" s="186" t="s">
        <v>3</v>
      </c>
      <c r="C28" s="187">
        <v>237</v>
      </c>
      <c r="D28" s="188">
        <v>7.6798444588464037</v>
      </c>
      <c r="E28" s="188">
        <v>7.6798444588464037</v>
      </c>
      <c r="F28" s="189">
        <v>7.6798444588464037</v>
      </c>
      <c r="G28" s="182"/>
      <c r="I28" s="343" t="s">
        <v>65</v>
      </c>
      <c r="J28" s="186" t="s">
        <v>3</v>
      </c>
      <c r="K28" s="187">
        <v>15744</v>
      </c>
      <c r="L28" s="188">
        <v>6.4811727365912093</v>
      </c>
      <c r="M28" s="188">
        <v>6.4811727365912093</v>
      </c>
      <c r="N28" s="189">
        <v>6.4811727365912093</v>
      </c>
      <c r="O28" s="182"/>
    </row>
    <row r="29" spans="1:15">
      <c r="A29" s="344"/>
      <c r="B29" s="190" t="s">
        <v>4</v>
      </c>
      <c r="C29" s="191">
        <v>9</v>
      </c>
      <c r="D29" s="192">
        <v>0.29163966299416721</v>
      </c>
      <c r="E29" s="192">
        <v>0.29163966299416721</v>
      </c>
      <c r="F29" s="193">
        <v>7.9714841218405708</v>
      </c>
      <c r="G29" s="182"/>
      <c r="I29" s="344"/>
      <c r="J29" s="190" t="s">
        <v>4</v>
      </c>
      <c r="K29" s="191">
        <v>391</v>
      </c>
      <c r="L29" s="192">
        <v>0.16095900279517039</v>
      </c>
      <c r="M29" s="192">
        <v>0.16095900279517039</v>
      </c>
      <c r="N29" s="193">
        <v>6.6421317393863797</v>
      </c>
      <c r="O29" s="182"/>
    </row>
    <row r="30" spans="1:15">
      <c r="A30" s="344"/>
      <c r="B30" s="190" t="s">
        <v>9</v>
      </c>
      <c r="C30" s="191">
        <v>80</v>
      </c>
      <c r="D30" s="192">
        <v>2.5923525599481532</v>
      </c>
      <c r="E30" s="192">
        <v>2.5923525599481532</v>
      </c>
      <c r="F30" s="193">
        <v>10.563836681788723</v>
      </c>
      <c r="G30" s="182"/>
      <c r="I30" s="344"/>
      <c r="J30" s="190" t="s">
        <v>9</v>
      </c>
      <c r="K30" s="191">
        <v>10425</v>
      </c>
      <c r="L30" s="192">
        <v>4.2915539747817171</v>
      </c>
      <c r="M30" s="192">
        <v>4.2915539747817171</v>
      </c>
      <c r="N30" s="193">
        <v>10.933685714168098</v>
      </c>
      <c r="O30" s="182"/>
    </row>
    <row r="31" spans="1:15">
      <c r="A31" s="344"/>
      <c r="B31" s="190" t="s">
        <v>5</v>
      </c>
      <c r="C31" s="191">
        <v>451</v>
      </c>
      <c r="D31" s="192">
        <v>14.614387556707712</v>
      </c>
      <c r="E31" s="192">
        <v>14.614387556707712</v>
      </c>
      <c r="F31" s="193">
        <v>25.178224238496433</v>
      </c>
      <c r="G31" s="182"/>
      <c r="I31" s="344"/>
      <c r="J31" s="190" t="s">
        <v>5</v>
      </c>
      <c r="K31" s="191">
        <v>44625</v>
      </c>
      <c r="L31" s="192">
        <v>18.370320971187926</v>
      </c>
      <c r="M31" s="192">
        <v>18.370320971187926</v>
      </c>
      <c r="N31" s="193">
        <v>29.304006685356025</v>
      </c>
      <c r="O31" s="182"/>
    </row>
    <row r="32" spans="1:15" ht="18">
      <c r="A32" s="344"/>
      <c r="B32" s="190" t="s">
        <v>6</v>
      </c>
      <c r="C32" s="191">
        <v>61</v>
      </c>
      <c r="D32" s="192">
        <v>1.9766688269604666</v>
      </c>
      <c r="E32" s="192">
        <v>1.9766688269604666</v>
      </c>
      <c r="F32" s="193">
        <v>27.154893065456903</v>
      </c>
      <c r="G32" s="182"/>
      <c r="I32" s="344"/>
      <c r="J32" s="190" t="s">
        <v>6</v>
      </c>
      <c r="K32" s="191">
        <v>4131</v>
      </c>
      <c r="L32" s="192">
        <v>1.7005668556185394</v>
      </c>
      <c r="M32" s="192">
        <v>1.7005668556185394</v>
      </c>
      <c r="N32" s="193">
        <v>31.004573540974562</v>
      </c>
      <c r="O32" s="182"/>
    </row>
    <row r="33" spans="1:15">
      <c r="A33" s="344"/>
      <c r="B33" s="190" t="s">
        <v>7</v>
      </c>
      <c r="C33" s="191">
        <v>300</v>
      </c>
      <c r="D33" s="192">
        <v>9.7213220998055743</v>
      </c>
      <c r="E33" s="192">
        <v>9.7213220998055743</v>
      </c>
      <c r="F33" s="193">
        <v>36.876215165262479</v>
      </c>
      <c r="G33" s="182"/>
      <c r="I33" s="344"/>
      <c r="J33" s="190" t="s">
        <v>7</v>
      </c>
      <c r="K33" s="191">
        <v>19314</v>
      </c>
      <c r="L33" s="192">
        <v>7.9507984142862433</v>
      </c>
      <c r="M33" s="192">
        <v>7.9507984142862433</v>
      </c>
      <c r="N33" s="193">
        <v>38.955371955260809</v>
      </c>
      <c r="O33" s="182"/>
    </row>
    <row r="34" spans="1:15" ht="18">
      <c r="A34" s="344"/>
      <c r="B34" s="190" t="s">
        <v>8</v>
      </c>
      <c r="C34" s="191">
        <v>76</v>
      </c>
      <c r="D34" s="192">
        <v>2.4627349319507452</v>
      </c>
      <c r="E34" s="192">
        <v>2.4627349319507452</v>
      </c>
      <c r="F34" s="193">
        <v>39.338950097213221</v>
      </c>
      <c r="G34" s="182"/>
      <c r="I34" s="344"/>
      <c r="J34" s="190" t="s">
        <v>8</v>
      </c>
      <c r="K34" s="191">
        <v>4537</v>
      </c>
      <c r="L34" s="192">
        <v>1.867700756219151</v>
      </c>
      <c r="M34" s="192">
        <v>1.867700756219151</v>
      </c>
      <c r="N34" s="193">
        <v>40.823072711479959</v>
      </c>
      <c r="O34" s="182"/>
    </row>
    <row r="35" spans="1:15" ht="18">
      <c r="A35" s="344"/>
      <c r="B35" s="190" t="s">
        <v>10</v>
      </c>
      <c r="C35" s="191">
        <v>305</v>
      </c>
      <c r="D35" s="192">
        <v>9.8833441348023321</v>
      </c>
      <c r="E35" s="192">
        <v>9.8833441348023321</v>
      </c>
      <c r="F35" s="193">
        <v>49.222294232015557</v>
      </c>
      <c r="G35" s="182"/>
      <c r="I35" s="344"/>
      <c r="J35" s="190" t="s">
        <v>10</v>
      </c>
      <c r="K35" s="191">
        <v>22402</v>
      </c>
      <c r="L35" s="192">
        <v>9.2220040424997638</v>
      </c>
      <c r="M35" s="192">
        <v>9.2220040424997638</v>
      </c>
      <c r="N35" s="193">
        <v>50.045076753979721</v>
      </c>
      <c r="O35" s="182"/>
    </row>
    <row r="36" spans="1:15">
      <c r="A36" s="344"/>
      <c r="B36" s="190" t="s">
        <v>14</v>
      </c>
      <c r="C36" s="191">
        <v>86</v>
      </c>
      <c r="D36" s="192">
        <v>2.7867790019442644</v>
      </c>
      <c r="E36" s="192">
        <v>2.7867790019442644</v>
      </c>
      <c r="F36" s="193">
        <v>52.009073233959825</v>
      </c>
      <c r="G36" s="182"/>
      <c r="I36" s="344"/>
      <c r="J36" s="190" t="s">
        <v>14</v>
      </c>
      <c r="K36" s="191">
        <v>7298</v>
      </c>
      <c r="L36" s="192">
        <v>3.0042936122740502</v>
      </c>
      <c r="M36" s="192">
        <v>3.0042936122740502</v>
      </c>
      <c r="N36" s="193">
        <v>53.049370366253768</v>
      </c>
      <c r="O36" s="182"/>
    </row>
    <row r="37" spans="1:15">
      <c r="A37" s="344"/>
      <c r="B37" s="190" t="s">
        <v>12</v>
      </c>
      <c r="C37" s="191">
        <v>228</v>
      </c>
      <c r="D37" s="192">
        <v>7.3882047958522366</v>
      </c>
      <c r="E37" s="192">
        <v>7.3882047958522366</v>
      </c>
      <c r="F37" s="193">
        <v>59.39727802981205</v>
      </c>
      <c r="G37" s="182"/>
      <c r="I37" s="344"/>
      <c r="J37" s="190" t="s">
        <v>12</v>
      </c>
      <c r="K37" s="191">
        <v>20985</v>
      </c>
      <c r="L37" s="192">
        <v>8.6386820298124078</v>
      </c>
      <c r="M37" s="192">
        <v>8.6386820298124078</v>
      </c>
      <c r="N37" s="193">
        <v>61.688052396066176</v>
      </c>
      <c r="O37" s="182"/>
    </row>
    <row r="38" spans="1:15">
      <c r="A38" s="344"/>
      <c r="B38" s="190" t="s">
        <v>13</v>
      </c>
      <c r="C38" s="191">
        <v>43</v>
      </c>
      <c r="D38" s="192">
        <v>1.3933895009721322</v>
      </c>
      <c r="E38" s="192">
        <v>1.3933895009721322</v>
      </c>
      <c r="F38" s="193">
        <v>60.790667530784184</v>
      </c>
      <c r="G38" s="182"/>
      <c r="I38" s="344"/>
      <c r="J38" s="190" t="s">
        <v>13</v>
      </c>
      <c r="K38" s="191">
        <v>3400</v>
      </c>
      <c r="L38" s="192">
        <v>1.3996435025666993</v>
      </c>
      <c r="M38" s="192">
        <v>1.3996435025666993</v>
      </c>
      <c r="N38" s="193">
        <v>63.08769589863288</v>
      </c>
      <c r="O38" s="182"/>
    </row>
    <row r="39" spans="1:15">
      <c r="A39" s="344"/>
      <c r="B39" s="190" t="s">
        <v>15</v>
      </c>
      <c r="C39" s="191">
        <v>318</v>
      </c>
      <c r="D39" s="192">
        <v>10.304601425793908</v>
      </c>
      <c r="E39" s="192">
        <v>10.304601425793908</v>
      </c>
      <c r="F39" s="193">
        <v>71.095268956578096</v>
      </c>
      <c r="G39" s="182"/>
      <c r="I39" s="344"/>
      <c r="J39" s="190" t="s">
        <v>15</v>
      </c>
      <c r="K39" s="191">
        <v>25526</v>
      </c>
      <c r="L39" s="192">
        <v>10.508029425446344</v>
      </c>
      <c r="M39" s="192">
        <v>10.508029425446344</v>
      </c>
      <c r="N39" s="193">
        <v>73.595725324079226</v>
      </c>
      <c r="O39" s="182"/>
    </row>
    <row r="40" spans="1:15">
      <c r="A40" s="344"/>
      <c r="B40" s="190" t="s">
        <v>19</v>
      </c>
      <c r="C40" s="191">
        <v>193</v>
      </c>
      <c r="D40" s="192">
        <v>6.2540505508749193</v>
      </c>
      <c r="E40" s="192">
        <v>6.2540505508749193</v>
      </c>
      <c r="F40" s="193">
        <v>77.349319507453018</v>
      </c>
      <c r="G40" s="182"/>
      <c r="I40" s="344"/>
      <c r="J40" s="190" t="s">
        <v>19</v>
      </c>
      <c r="K40" s="191">
        <v>14643</v>
      </c>
      <c r="L40" s="192">
        <v>6.0279352376718167</v>
      </c>
      <c r="M40" s="192">
        <v>6.0279352376718167</v>
      </c>
      <c r="N40" s="193">
        <v>79.623660561751038</v>
      </c>
      <c r="O40" s="182"/>
    </row>
    <row r="41" spans="1:15">
      <c r="A41" s="344"/>
      <c r="B41" s="190" t="s">
        <v>17</v>
      </c>
      <c r="C41" s="191">
        <v>73</v>
      </c>
      <c r="D41" s="192">
        <v>2.3655217109526898</v>
      </c>
      <c r="E41" s="192">
        <v>2.3655217109526898</v>
      </c>
      <c r="F41" s="193">
        <v>79.714841218405709</v>
      </c>
      <c r="G41" s="182"/>
      <c r="I41" s="344"/>
      <c r="J41" s="190" t="s">
        <v>17</v>
      </c>
      <c r="K41" s="191">
        <v>4683</v>
      </c>
      <c r="L41" s="192">
        <v>1.9278030948587801</v>
      </c>
      <c r="M41" s="192">
        <v>1.9278030948587801</v>
      </c>
      <c r="N41" s="193">
        <v>81.551463656609812</v>
      </c>
      <c r="O41" s="182"/>
    </row>
    <row r="42" spans="1:15">
      <c r="A42" s="344"/>
      <c r="B42" s="190" t="s">
        <v>18</v>
      </c>
      <c r="C42" s="191">
        <v>12</v>
      </c>
      <c r="D42" s="192">
        <v>0.38885288399222295</v>
      </c>
      <c r="E42" s="192">
        <v>0.38885288399222295</v>
      </c>
      <c r="F42" s="193">
        <v>80.103694102397924</v>
      </c>
      <c r="G42" s="182"/>
      <c r="I42" s="344"/>
      <c r="J42" s="190" t="s">
        <v>18</v>
      </c>
      <c r="K42" s="191">
        <v>731</v>
      </c>
      <c r="L42" s="192">
        <v>0.30092335305184031</v>
      </c>
      <c r="M42" s="192">
        <v>0.30092335305184031</v>
      </c>
      <c r="N42" s="193">
        <v>81.852387009661655</v>
      </c>
      <c r="O42" s="182"/>
    </row>
    <row r="43" spans="1:15">
      <c r="A43" s="344"/>
      <c r="B43" s="190" t="s">
        <v>20</v>
      </c>
      <c r="C43" s="191">
        <v>167</v>
      </c>
      <c r="D43" s="192">
        <v>5.4115359688917692</v>
      </c>
      <c r="E43" s="192">
        <v>5.4115359688917692</v>
      </c>
      <c r="F43" s="193">
        <v>85.515230071289693</v>
      </c>
      <c r="G43" s="182"/>
      <c r="I43" s="344"/>
      <c r="J43" s="190" t="s">
        <v>20</v>
      </c>
      <c r="K43" s="191">
        <v>16149</v>
      </c>
      <c r="L43" s="192">
        <v>6.647894977338126</v>
      </c>
      <c r="M43" s="192">
        <v>6.647894977338126</v>
      </c>
      <c r="N43" s="193">
        <v>88.500281986999781</v>
      </c>
      <c r="O43" s="182"/>
    </row>
    <row r="44" spans="1:15">
      <c r="A44" s="344"/>
      <c r="B44" s="190" t="s">
        <v>21</v>
      </c>
      <c r="C44" s="191">
        <v>36</v>
      </c>
      <c r="D44" s="192">
        <v>1.1665586519766689</v>
      </c>
      <c r="E44" s="192">
        <v>1.1665586519766689</v>
      </c>
      <c r="F44" s="193">
        <v>86.681788723266365</v>
      </c>
      <c r="G44" s="182"/>
      <c r="I44" s="344"/>
      <c r="J44" s="190" t="s">
        <v>21</v>
      </c>
      <c r="K44" s="191">
        <v>1609</v>
      </c>
      <c r="L44" s="192">
        <v>0.66236070459700558</v>
      </c>
      <c r="M44" s="192">
        <v>0.66236070459700558</v>
      </c>
      <c r="N44" s="193">
        <v>89.162642691596787</v>
      </c>
      <c r="O44" s="182"/>
    </row>
    <row r="45" spans="1:15">
      <c r="A45" s="344"/>
      <c r="B45" s="190" t="s">
        <v>22</v>
      </c>
      <c r="C45" s="191">
        <v>117</v>
      </c>
      <c r="D45" s="192">
        <v>3.7913156189241737</v>
      </c>
      <c r="E45" s="192">
        <v>3.7913156189241737</v>
      </c>
      <c r="F45" s="193">
        <v>90.473104342190538</v>
      </c>
      <c r="G45" s="182"/>
      <c r="I45" s="344"/>
      <c r="J45" s="190" t="s">
        <v>22</v>
      </c>
      <c r="K45" s="191">
        <v>4862</v>
      </c>
      <c r="L45" s="192">
        <v>2.0014902086703796</v>
      </c>
      <c r="M45" s="192">
        <v>2.0014902086703796</v>
      </c>
      <c r="N45" s="193">
        <v>91.164132900267163</v>
      </c>
      <c r="O45" s="182"/>
    </row>
    <row r="46" spans="1:15">
      <c r="A46" s="344"/>
      <c r="B46" s="190" t="s">
        <v>23</v>
      </c>
      <c r="C46" s="191">
        <v>195</v>
      </c>
      <c r="D46" s="192">
        <v>6.3188593648736235</v>
      </c>
      <c r="E46" s="192">
        <v>6.3188593648736235</v>
      </c>
      <c r="F46" s="193">
        <v>96.79196370706417</v>
      </c>
      <c r="G46" s="182"/>
      <c r="I46" s="344"/>
      <c r="J46" s="190" t="s">
        <v>23</v>
      </c>
      <c r="K46" s="191">
        <v>16418</v>
      </c>
      <c r="L46" s="192">
        <v>6.7586314779823731</v>
      </c>
      <c r="M46" s="192">
        <v>6.7586314779823731</v>
      </c>
      <c r="N46" s="193">
        <v>97.922764378249539</v>
      </c>
      <c r="O46" s="182"/>
    </row>
    <row r="47" spans="1:15">
      <c r="A47" s="344"/>
      <c r="B47" s="190" t="s">
        <v>24</v>
      </c>
      <c r="C47" s="191">
        <v>99</v>
      </c>
      <c r="D47" s="192">
        <v>3.208036292935839</v>
      </c>
      <c r="E47" s="192">
        <v>3.208036292935839</v>
      </c>
      <c r="F47" s="193">
        <v>100</v>
      </c>
      <c r="G47" s="182"/>
      <c r="I47" s="344"/>
      <c r="J47" s="190" t="s">
        <v>24</v>
      </c>
      <c r="K47" s="191">
        <v>5046</v>
      </c>
      <c r="L47" s="192">
        <v>2.0772356217504599</v>
      </c>
      <c r="M47" s="192">
        <v>2.0772356217504599</v>
      </c>
      <c r="N47" s="193">
        <v>100</v>
      </c>
      <c r="O47" s="182"/>
    </row>
    <row r="48" spans="1:15" ht="15.75" thickBot="1">
      <c r="A48" s="345"/>
      <c r="B48" s="194" t="s">
        <v>26</v>
      </c>
      <c r="C48" s="195">
        <v>3086</v>
      </c>
      <c r="D48" s="196">
        <v>100</v>
      </c>
      <c r="E48" s="196">
        <v>100</v>
      </c>
      <c r="F48" s="197"/>
      <c r="G48" s="182"/>
      <c r="I48" s="345"/>
      <c r="J48" s="194" t="s">
        <v>26</v>
      </c>
      <c r="K48" s="195">
        <v>242919</v>
      </c>
      <c r="L48" s="196">
        <v>100</v>
      </c>
      <c r="M48" s="196">
        <v>100</v>
      </c>
      <c r="N48" s="197"/>
      <c r="O48" s="182"/>
    </row>
  </sheetData>
  <mergeCells count="12">
    <mergeCell ref="I28:I48"/>
    <mergeCell ref="A1:F1"/>
    <mergeCell ref="A2:B2"/>
    <mergeCell ref="A3:A23"/>
    <mergeCell ref="A26:F26"/>
    <mergeCell ref="A27:B27"/>
    <mergeCell ref="A28:A48"/>
    <mergeCell ref="I1:N1"/>
    <mergeCell ref="I2:J2"/>
    <mergeCell ref="I3:I23"/>
    <mergeCell ref="I26:N26"/>
    <mergeCell ref="I27:J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P49"/>
  <sheetViews>
    <sheetView workbookViewId="0">
      <selection sqref="A1:XFD1048576"/>
    </sheetView>
  </sheetViews>
  <sheetFormatPr defaultRowHeight="15"/>
  <sheetData>
    <row r="1" spans="2:16" ht="15.75" thickBot="1">
      <c r="B1" s="357" t="s">
        <v>159</v>
      </c>
      <c r="C1" s="358"/>
      <c r="D1" s="358"/>
      <c r="E1" s="358"/>
      <c r="F1" s="358"/>
      <c r="G1" s="358"/>
      <c r="H1" s="204"/>
      <c r="J1" s="350" t="s">
        <v>159</v>
      </c>
      <c r="K1" s="351"/>
      <c r="L1" s="351"/>
      <c r="M1" s="351"/>
      <c r="N1" s="351"/>
      <c r="O1" s="351"/>
      <c r="P1" s="237"/>
    </row>
    <row r="2" spans="2:16" ht="24" thickBot="1">
      <c r="B2" s="359" t="s">
        <v>60</v>
      </c>
      <c r="C2" s="360"/>
      <c r="D2" s="205" t="s">
        <v>61</v>
      </c>
      <c r="E2" s="206" t="s">
        <v>62</v>
      </c>
      <c r="F2" s="206" t="s">
        <v>63</v>
      </c>
      <c r="G2" s="207" t="s">
        <v>64</v>
      </c>
      <c r="H2" s="204"/>
      <c r="J2" s="352" t="s">
        <v>60</v>
      </c>
      <c r="K2" s="353"/>
      <c r="L2" s="238" t="s">
        <v>61</v>
      </c>
      <c r="M2" s="239" t="s">
        <v>62</v>
      </c>
      <c r="N2" s="239" t="s">
        <v>63</v>
      </c>
      <c r="O2" s="240" t="s">
        <v>64</v>
      </c>
      <c r="P2" s="237"/>
    </row>
    <row r="3" spans="2:16" ht="15.75" thickBot="1">
      <c r="B3" s="361" t="s">
        <v>65</v>
      </c>
      <c r="C3" s="208" t="s">
        <v>3</v>
      </c>
      <c r="D3" s="209">
        <v>10646</v>
      </c>
      <c r="E3" s="210">
        <v>6.1829565055783675</v>
      </c>
      <c r="F3" s="210">
        <v>6.1829565055783675</v>
      </c>
      <c r="G3" s="211">
        <v>6.1829565055783675</v>
      </c>
      <c r="H3" s="204"/>
      <c r="J3" s="354" t="s">
        <v>65</v>
      </c>
      <c r="K3" s="241" t="s">
        <v>3</v>
      </c>
      <c r="L3" s="242">
        <v>232</v>
      </c>
      <c r="M3" s="243">
        <v>7.3116924046643552</v>
      </c>
      <c r="N3" s="243">
        <v>7.3116924046643552</v>
      </c>
      <c r="O3" s="244">
        <v>7.3116924046643552</v>
      </c>
      <c r="P3" s="237"/>
    </row>
    <row r="4" spans="2:16" ht="22.5">
      <c r="B4" s="362"/>
      <c r="C4" s="212" t="s">
        <v>4</v>
      </c>
      <c r="D4" s="213">
        <v>313</v>
      </c>
      <c r="E4" s="214">
        <v>0.18178333517246187</v>
      </c>
      <c r="F4" s="214">
        <v>0.18178333517246187</v>
      </c>
      <c r="G4" s="215">
        <v>6.3647398407508282</v>
      </c>
      <c r="H4" s="204"/>
      <c r="J4" s="355"/>
      <c r="K4" s="245" t="s">
        <v>4</v>
      </c>
      <c r="L4" s="246">
        <v>4</v>
      </c>
      <c r="M4" s="247">
        <v>0.12606366214938544</v>
      </c>
      <c r="N4" s="247">
        <v>0.12606366214938544</v>
      </c>
      <c r="O4" s="248">
        <v>7.4377560668137415</v>
      </c>
      <c r="P4" s="237"/>
    </row>
    <row r="5" spans="2:16">
      <c r="B5" s="362"/>
      <c r="C5" s="212" t="s">
        <v>9</v>
      </c>
      <c r="D5" s="213">
        <v>8049</v>
      </c>
      <c r="E5" s="214">
        <v>4.6746775233327336</v>
      </c>
      <c r="F5" s="214">
        <v>4.6746775233327336</v>
      </c>
      <c r="G5" s="215">
        <v>11.039417364083562</v>
      </c>
      <c r="H5" s="204"/>
      <c r="J5" s="355"/>
      <c r="K5" s="245" t="s">
        <v>9</v>
      </c>
      <c r="L5" s="246">
        <v>64</v>
      </c>
      <c r="M5" s="247">
        <v>2.0170185943901671</v>
      </c>
      <c r="N5" s="247">
        <v>2.0170185943901671</v>
      </c>
      <c r="O5" s="248">
        <v>9.4547746612039081</v>
      </c>
      <c r="P5" s="237"/>
    </row>
    <row r="6" spans="2:16">
      <c r="B6" s="362"/>
      <c r="C6" s="212" t="s">
        <v>5</v>
      </c>
      <c r="D6" s="213">
        <v>32560</v>
      </c>
      <c r="E6" s="214">
        <v>18.910113077365363</v>
      </c>
      <c r="F6" s="214">
        <v>18.910113077365363</v>
      </c>
      <c r="G6" s="215">
        <v>29.949530441448925</v>
      </c>
      <c r="H6" s="204"/>
      <c r="J6" s="355"/>
      <c r="K6" s="245" t="s">
        <v>5</v>
      </c>
      <c r="L6" s="246">
        <v>438</v>
      </c>
      <c r="M6" s="247">
        <v>13.803971005357706</v>
      </c>
      <c r="N6" s="247">
        <v>13.803971005357706</v>
      </c>
      <c r="O6" s="248">
        <v>23.258745666561616</v>
      </c>
      <c r="P6" s="237"/>
    </row>
    <row r="7" spans="2:16" ht="22.5">
      <c r="B7" s="362"/>
      <c r="C7" s="212" t="s">
        <v>6</v>
      </c>
      <c r="D7" s="213">
        <v>3069</v>
      </c>
      <c r="E7" s="214">
        <v>1.7824059285759919</v>
      </c>
      <c r="F7" s="214">
        <v>1.7824059285759919</v>
      </c>
      <c r="G7" s="215">
        <v>31.731936370024915</v>
      </c>
      <c r="H7" s="204"/>
      <c r="J7" s="355"/>
      <c r="K7" s="245" t="s">
        <v>6</v>
      </c>
      <c r="L7" s="246">
        <v>71</v>
      </c>
      <c r="M7" s="247">
        <v>2.2376300031515917</v>
      </c>
      <c r="N7" s="247">
        <v>2.2376300031515917</v>
      </c>
      <c r="O7" s="248">
        <v>25.496375669713206</v>
      </c>
      <c r="P7" s="237"/>
    </row>
    <row r="8" spans="2:16">
      <c r="B8" s="362"/>
      <c r="C8" s="212" t="s">
        <v>7</v>
      </c>
      <c r="D8" s="213">
        <v>13857</v>
      </c>
      <c r="E8" s="214">
        <v>8.0478328290249319</v>
      </c>
      <c r="F8" s="214">
        <v>8.0478328290249319</v>
      </c>
      <c r="G8" s="215">
        <v>39.779769199049845</v>
      </c>
      <c r="H8" s="204"/>
      <c r="J8" s="355"/>
      <c r="K8" s="245" t="s">
        <v>7</v>
      </c>
      <c r="L8" s="246">
        <v>336</v>
      </c>
      <c r="M8" s="247">
        <v>10.589347620548377</v>
      </c>
      <c r="N8" s="247">
        <v>10.589347620548377</v>
      </c>
      <c r="O8" s="248">
        <v>36.085723290261583</v>
      </c>
      <c r="P8" s="237"/>
    </row>
    <row r="9" spans="2:16" ht="33.75">
      <c r="B9" s="362"/>
      <c r="C9" s="212" t="s">
        <v>8</v>
      </c>
      <c r="D9" s="213">
        <v>3321</v>
      </c>
      <c r="E9" s="214">
        <v>1.9287618405998268</v>
      </c>
      <c r="F9" s="214">
        <v>1.9287618405998268</v>
      </c>
      <c r="G9" s="215">
        <v>41.708531039649678</v>
      </c>
      <c r="H9" s="204"/>
      <c r="J9" s="355"/>
      <c r="K9" s="245" t="s">
        <v>8</v>
      </c>
      <c r="L9" s="246">
        <v>72</v>
      </c>
      <c r="M9" s="247">
        <v>2.2691459186889378</v>
      </c>
      <c r="N9" s="247">
        <v>2.2691459186889378</v>
      </c>
      <c r="O9" s="248">
        <v>38.354869208950518</v>
      </c>
      <c r="P9" s="237"/>
    </row>
    <row r="10" spans="2:16" ht="22.5">
      <c r="B10" s="362"/>
      <c r="C10" s="212" t="s">
        <v>10</v>
      </c>
      <c r="D10" s="213">
        <v>16767</v>
      </c>
      <c r="E10" s="214">
        <v>9.7378951464430283</v>
      </c>
      <c r="F10" s="214">
        <v>9.7378951464430283</v>
      </c>
      <c r="G10" s="215">
        <v>51.446426186092708</v>
      </c>
      <c r="H10" s="204"/>
      <c r="J10" s="355"/>
      <c r="K10" s="245" t="s">
        <v>10</v>
      </c>
      <c r="L10" s="246">
        <v>352</v>
      </c>
      <c r="M10" s="247">
        <v>11.093602269145919</v>
      </c>
      <c r="N10" s="247">
        <v>11.093602269145919</v>
      </c>
      <c r="O10" s="248">
        <v>49.448471478096437</v>
      </c>
      <c r="P10" s="237"/>
    </row>
    <row r="11" spans="2:16">
      <c r="B11" s="362"/>
      <c r="C11" s="212" t="s">
        <v>14</v>
      </c>
      <c r="D11" s="213">
        <v>5399</v>
      </c>
      <c r="E11" s="214">
        <v>3.1356173373678007</v>
      </c>
      <c r="F11" s="214">
        <v>3.1356173373678007</v>
      </c>
      <c r="G11" s="215">
        <v>54.582043523460499</v>
      </c>
      <c r="H11" s="204"/>
      <c r="J11" s="355"/>
      <c r="K11" s="245" t="s">
        <v>14</v>
      </c>
      <c r="L11" s="246">
        <v>99</v>
      </c>
      <c r="M11" s="247">
        <v>3.1200756381972896</v>
      </c>
      <c r="N11" s="247">
        <v>3.1200756381972896</v>
      </c>
      <c r="O11" s="248">
        <v>52.568547116293729</v>
      </c>
      <c r="P11" s="237"/>
    </row>
    <row r="12" spans="2:16">
      <c r="B12" s="362"/>
      <c r="C12" s="212" t="s">
        <v>12</v>
      </c>
      <c r="D12" s="213">
        <v>15525</v>
      </c>
      <c r="E12" s="214">
        <v>9.0165695800398424</v>
      </c>
      <c r="F12" s="214">
        <v>9.0165695800398424</v>
      </c>
      <c r="G12" s="215">
        <v>63.598613103500348</v>
      </c>
      <c r="H12" s="204"/>
      <c r="J12" s="355"/>
      <c r="K12" s="245" t="s">
        <v>12</v>
      </c>
      <c r="L12" s="246">
        <v>209</v>
      </c>
      <c r="M12" s="247">
        <v>6.5868263473053901</v>
      </c>
      <c r="N12" s="247">
        <v>6.5868263473053901</v>
      </c>
      <c r="O12" s="248">
        <v>59.155373463599112</v>
      </c>
      <c r="P12" s="237"/>
    </row>
    <row r="13" spans="2:16">
      <c r="B13" s="362"/>
      <c r="C13" s="212" t="s">
        <v>13</v>
      </c>
      <c r="D13" s="213">
        <v>2306</v>
      </c>
      <c r="E13" s="214">
        <v>1.3392727505038244</v>
      </c>
      <c r="F13" s="214">
        <v>1.3392727505038244</v>
      </c>
      <c r="G13" s="215">
        <v>64.937885854004179</v>
      </c>
      <c r="H13" s="204"/>
      <c r="J13" s="355"/>
      <c r="K13" s="245" t="s">
        <v>13</v>
      </c>
      <c r="L13" s="246">
        <v>51</v>
      </c>
      <c r="M13" s="247">
        <v>1.6073116924046644</v>
      </c>
      <c r="N13" s="247">
        <v>1.6073116924046644</v>
      </c>
      <c r="O13" s="248">
        <v>60.762685156003784</v>
      </c>
      <c r="P13" s="237"/>
    </row>
    <row r="14" spans="2:16">
      <c r="B14" s="362"/>
      <c r="C14" s="212" t="s">
        <v>15</v>
      </c>
      <c r="D14" s="213">
        <v>18910</v>
      </c>
      <c r="E14" s="214">
        <v>10.982501176074292</v>
      </c>
      <c r="F14" s="214">
        <v>10.982501176074292</v>
      </c>
      <c r="G14" s="215">
        <v>75.920387030078459</v>
      </c>
      <c r="H14" s="204"/>
      <c r="J14" s="355"/>
      <c r="K14" s="245" t="s">
        <v>15</v>
      </c>
      <c r="L14" s="246">
        <v>295</v>
      </c>
      <c r="M14" s="247">
        <v>9.2971950835171757</v>
      </c>
      <c r="N14" s="247">
        <v>9.2971950835171757</v>
      </c>
      <c r="O14" s="248">
        <v>70.05988023952095</v>
      </c>
      <c r="P14" s="237"/>
    </row>
    <row r="15" spans="2:16">
      <c r="B15" s="362"/>
      <c r="C15" s="212" t="s">
        <v>19</v>
      </c>
      <c r="D15" s="213">
        <v>10058</v>
      </c>
      <c r="E15" s="214">
        <v>5.8414593775227521</v>
      </c>
      <c r="F15" s="214">
        <v>5.8414593775227521</v>
      </c>
      <c r="G15" s="215">
        <v>81.761846407601212</v>
      </c>
      <c r="H15" s="204"/>
      <c r="J15" s="355"/>
      <c r="K15" s="245" t="s">
        <v>19</v>
      </c>
      <c r="L15" s="246">
        <v>223</v>
      </c>
      <c r="M15" s="247">
        <v>7.0280491648282384</v>
      </c>
      <c r="N15" s="247">
        <v>7.0280491648282384</v>
      </c>
      <c r="O15" s="248">
        <v>77.087929404349197</v>
      </c>
      <c r="P15" s="237"/>
    </row>
    <row r="16" spans="2:16">
      <c r="B16" s="362"/>
      <c r="C16" s="212" t="s">
        <v>17</v>
      </c>
      <c r="D16" s="213">
        <v>3160</v>
      </c>
      <c r="E16" s="214">
        <v>1.8352566745845991</v>
      </c>
      <c r="F16" s="214">
        <v>1.8352566745845991</v>
      </c>
      <c r="G16" s="215">
        <v>83.597103082185811</v>
      </c>
      <c r="H16" s="204"/>
      <c r="J16" s="355"/>
      <c r="K16" s="245" t="s">
        <v>17</v>
      </c>
      <c r="L16" s="246">
        <v>78</v>
      </c>
      <c r="M16" s="247">
        <v>2.4582414119130163</v>
      </c>
      <c r="N16" s="247">
        <v>2.4582414119130163</v>
      </c>
      <c r="O16" s="248">
        <v>79.546170816262205</v>
      </c>
      <c r="P16" s="237"/>
    </row>
    <row r="17" spans="2:16">
      <c r="B17" s="362"/>
      <c r="C17" s="212" t="s">
        <v>18</v>
      </c>
      <c r="D17" s="213">
        <v>555</v>
      </c>
      <c r="E17" s="214">
        <v>0.32233147290963687</v>
      </c>
      <c r="F17" s="214">
        <v>0.32233147290963687</v>
      </c>
      <c r="G17" s="215">
        <v>83.919434555095449</v>
      </c>
      <c r="H17" s="204"/>
      <c r="J17" s="355"/>
      <c r="K17" s="245" t="s">
        <v>18</v>
      </c>
      <c r="L17" s="246">
        <v>28</v>
      </c>
      <c r="M17" s="247">
        <v>0.88244563504569806</v>
      </c>
      <c r="N17" s="247">
        <v>0.88244563504569806</v>
      </c>
      <c r="O17" s="248">
        <v>80.428616451307917</v>
      </c>
      <c r="P17" s="237"/>
    </row>
    <row r="18" spans="2:16">
      <c r="B18" s="362"/>
      <c r="C18" s="212" t="s">
        <v>20</v>
      </c>
      <c r="D18" s="213">
        <v>9679</v>
      </c>
      <c r="E18" s="214">
        <v>5.6213447320583327</v>
      </c>
      <c r="F18" s="214">
        <v>5.6213447320583327</v>
      </c>
      <c r="G18" s="215">
        <v>89.540779287153782</v>
      </c>
      <c r="H18" s="204"/>
      <c r="J18" s="355"/>
      <c r="K18" s="245" t="s">
        <v>20</v>
      </c>
      <c r="L18" s="246">
        <v>207</v>
      </c>
      <c r="M18" s="247">
        <v>6.5237945162306961</v>
      </c>
      <c r="N18" s="247">
        <v>6.5237945162306961</v>
      </c>
      <c r="O18" s="248">
        <v>86.952410967538611</v>
      </c>
      <c r="P18" s="237"/>
    </row>
    <row r="19" spans="2:16">
      <c r="B19" s="362"/>
      <c r="C19" s="212" t="s">
        <v>21</v>
      </c>
      <c r="D19" s="213">
        <v>903</v>
      </c>
      <c r="E19" s="214">
        <v>0.52444201808540913</v>
      </c>
      <c r="F19" s="214">
        <v>0.52444201808540913</v>
      </c>
      <c r="G19" s="215">
        <v>90.065221305239191</v>
      </c>
      <c r="H19" s="204"/>
      <c r="J19" s="355"/>
      <c r="K19" s="245" t="s">
        <v>21</v>
      </c>
      <c r="L19" s="246">
        <v>29</v>
      </c>
      <c r="M19" s="247">
        <v>0.9139615505830444</v>
      </c>
      <c r="N19" s="247">
        <v>0.9139615505830444</v>
      </c>
      <c r="O19" s="248">
        <v>87.866372518121651</v>
      </c>
      <c r="P19" s="237"/>
    </row>
    <row r="20" spans="2:16">
      <c r="B20" s="362"/>
      <c r="C20" s="212" t="s">
        <v>22</v>
      </c>
      <c r="D20" s="213">
        <v>2771</v>
      </c>
      <c r="E20" s="214">
        <v>1.6093342548335201</v>
      </c>
      <c r="F20" s="214">
        <v>1.6093342548335201</v>
      </c>
      <c r="G20" s="215">
        <v>91.674555560072719</v>
      </c>
      <c r="H20" s="204"/>
      <c r="J20" s="355"/>
      <c r="K20" s="245" t="s">
        <v>22</v>
      </c>
      <c r="L20" s="246">
        <v>104</v>
      </c>
      <c r="M20" s="247">
        <v>3.2776552158840211</v>
      </c>
      <c r="N20" s="247">
        <v>3.2776552158840211</v>
      </c>
      <c r="O20" s="248">
        <v>91.144027734005675</v>
      </c>
      <c r="P20" s="237"/>
    </row>
    <row r="21" spans="2:16">
      <c r="B21" s="362"/>
      <c r="C21" s="212" t="s">
        <v>23</v>
      </c>
      <c r="D21" s="213">
        <v>10702</v>
      </c>
      <c r="E21" s="214">
        <v>6.215480041583664</v>
      </c>
      <c r="F21" s="214">
        <v>6.215480041583664</v>
      </c>
      <c r="G21" s="215">
        <v>97.890035601656379</v>
      </c>
      <c r="H21" s="204"/>
      <c r="J21" s="355"/>
      <c r="K21" s="245" t="s">
        <v>23</v>
      </c>
      <c r="L21" s="246">
        <v>210</v>
      </c>
      <c r="M21" s="247">
        <v>6.6183422628427362</v>
      </c>
      <c r="N21" s="247">
        <v>6.6183422628427362</v>
      </c>
      <c r="O21" s="248">
        <v>97.762369996848406</v>
      </c>
      <c r="P21" s="237"/>
    </row>
    <row r="22" spans="2:16">
      <c r="B22" s="362"/>
      <c r="C22" s="212" t="s">
        <v>24</v>
      </c>
      <c r="D22" s="213">
        <v>3633</v>
      </c>
      <c r="E22" s="214">
        <v>2.1099643983436227</v>
      </c>
      <c r="F22" s="214">
        <v>2.1099643983436227</v>
      </c>
      <c r="G22" s="215">
        <v>100</v>
      </c>
      <c r="H22" s="204"/>
      <c r="J22" s="355"/>
      <c r="K22" s="245" t="s">
        <v>24</v>
      </c>
      <c r="L22" s="246">
        <v>71</v>
      </c>
      <c r="M22" s="247">
        <v>2.2376300031515917</v>
      </c>
      <c r="N22" s="247">
        <v>2.2376300031515917</v>
      </c>
      <c r="O22" s="248">
        <v>100</v>
      </c>
      <c r="P22" s="237"/>
    </row>
    <row r="23" spans="2:16" ht="15.75" thickBot="1">
      <c r="B23" s="363"/>
      <c r="C23" s="216" t="s">
        <v>26</v>
      </c>
      <c r="D23" s="217">
        <v>172183</v>
      </c>
      <c r="E23" s="218">
        <v>100</v>
      </c>
      <c r="F23" s="218">
        <v>100</v>
      </c>
      <c r="G23" s="219"/>
      <c r="H23" s="204"/>
      <c r="J23" s="356"/>
      <c r="K23" s="249" t="s">
        <v>26</v>
      </c>
      <c r="L23" s="250">
        <v>3173</v>
      </c>
      <c r="M23" s="251">
        <v>100</v>
      </c>
      <c r="N23" s="251">
        <v>100</v>
      </c>
      <c r="O23" s="252"/>
      <c r="P23" s="237"/>
    </row>
    <row r="24" spans="2:16">
      <c r="G24" t="s">
        <v>150</v>
      </c>
      <c r="O24" t="s">
        <v>151</v>
      </c>
    </row>
    <row r="26" spans="2:16" ht="15.75" thickBot="1">
      <c r="B26" s="350" t="s">
        <v>159</v>
      </c>
      <c r="C26" s="351"/>
      <c r="D26" s="351"/>
      <c r="E26" s="351"/>
      <c r="F26" s="351"/>
      <c r="G26" s="351"/>
      <c r="H26" s="237"/>
      <c r="J26" s="350" t="s">
        <v>159</v>
      </c>
      <c r="K26" s="351"/>
      <c r="L26" s="351"/>
      <c r="M26" s="351"/>
      <c r="N26" s="351"/>
      <c r="O26" s="351"/>
      <c r="P26" s="237"/>
    </row>
    <row r="27" spans="2:16" ht="24" thickBot="1">
      <c r="B27" s="352" t="s">
        <v>60</v>
      </c>
      <c r="C27" s="353"/>
      <c r="D27" s="238" t="s">
        <v>61</v>
      </c>
      <c r="E27" s="239" t="s">
        <v>62</v>
      </c>
      <c r="F27" s="239" t="s">
        <v>63</v>
      </c>
      <c r="G27" s="240" t="s">
        <v>64</v>
      </c>
      <c r="H27" s="237"/>
      <c r="J27" s="352" t="s">
        <v>60</v>
      </c>
      <c r="K27" s="353"/>
      <c r="L27" s="238" t="s">
        <v>61</v>
      </c>
      <c r="M27" s="239" t="s">
        <v>62</v>
      </c>
      <c r="N27" s="239" t="s">
        <v>63</v>
      </c>
      <c r="O27" s="240" t="s">
        <v>64</v>
      </c>
      <c r="P27" s="237"/>
    </row>
    <row r="28" spans="2:16" ht="15.75" thickBot="1">
      <c r="B28" s="354" t="s">
        <v>65</v>
      </c>
      <c r="C28" s="241" t="s">
        <v>3</v>
      </c>
      <c r="D28" s="242">
        <v>220</v>
      </c>
      <c r="E28" s="243">
        <v>7.3775989268947022</v>
      </c>
      <c r="F28" s="243">
        <v>7.3775989268947022</v>
      </c>
      <c r="G28" s="244">
        <v>7.3775989268947022</v>
      </c>
      <c r="H28" s="237"/>
      <c r="J28" s="354" t="s">
        <v>65</v>
      </c>
      <c r="K28" s="241" t="s">
        <v>3</v>
      </c>
      <c r="L28" s="242">
        <v>15327</v>
      </c>
      <c r="M28" s="243">
        <v>6.3496337785437316</v>
      </c>
      <c r="N28" s="243">
        <v>6.3496337785437316</v>
      </c>
      <c r="O28" s="244">
        <v>6.3496337785437316</v>
      </c>
      <c r="P28" s="237"/>
    </row>
    <row r="29" spans="2:16" ht="22.5">
      <c r="B29" s="355"/>
      <c r="C29" s="245" t="s">
        <v>4</v>
      </c>
      <c r="D29" s="246">
        <v>4</v>
      </c>
      <c r="E29" s="247">
        <v>0.1341381623071764</v>
      </c>
      <c r="F29" s="247">
        <v>0.1341381623071764</v>
      </c>
      <c r="G29" s="248">
        <v>7.511737089201878</v>
      </c>
      <c r="H29" s="237"/>
      <c r="J29" s="355"/>
      <c r="K29" s="245" t="s">
        <v>4</v>
      </c>
      <c r="L29" s="246">
        <v>438</v>
      </c>
      <c r="M29" s="247">
        <v>0.18145361747257482</v>
      </c>
      <c r="N29" s="247">
        <v>0.18145361747257482</v>
      </c>
      <c r="O29" s="248">
        <v>6.5310873960163063</v>
      </c>
      <c r="P29" s="237"/>
    </row>
    <row r="30" spans="2:16">
      <c r="B30" s="355"/>
      <c r="C30" s="245" t="s">
        <v>9</v>
      </c>
      <c r="D30" s="246">
        <v>63</v>
      </c>
      <c r="E30" s="247">
        <v>2.112676056338028</v>
      </c>
      <c r="F30" s="247">
        <v>2.112676056338028</v>
      </c>
      <c r="G30" s="248">
        <v>9.624413145539906</v>
      </c>
      <c r="H30" s="237"/>
      <c r="J30" s="355"/>
      <c r="K30" s="245" t="s">
        <v>9</v>
      </c>
      <c r="L30" s="246">
        <v>10051</v>
      </c>
      <c r="M30" s="247">
        <v>4.1639048155635834</v>
      </c>
      <c r="N30" s="247">
        <v>4.1639048155635834</v>
      </c>
      <c r="O30" s="248">
        <v>10.694992211579889</v>
      </c>
      <c r="P30" s="237"/>
    </row>
    <row r="31" spans="2:16">
      <c r="B31" s="355"/>
      <c r="C31" s="245" t="s">
        <v>5</v>
      </c>
      <c r="D31" s="246">
        <v>419</v>
      </c>
      <c r="E31" s="247">
        <v>14.050972501676728</v>
      </c>
      <c r="F31" s="247">
        <v>14.050972501676728</v>
      </c>
      <c r="G31" s="248">
        <v>23.675385647216633</v>
      </c>
      <c r="H31" s="237"/>
      <c r="J31" s="355"/>
      <c r="K31" s="245" t="s">
        <v>5</v>
      </c>
      <c r="L31" s="246">
        <v>44400</v>
      </c>
      <c r="M31" s="247">
        <v>18.393928346534981</v>
      </c>
      <c r="N31" s="247">
        <v>18.393928346534981</v>
      </c>
      <c r="O31" s="248">
        <v>29.088920558114872</v>
      </c>
      <c r="P31" s="237"/>
    </row>
    <row r="32" spans="2:16" ht="22.5">
      <c r="B32" s="355"/>
      <c r="C32" s="245" t="s">
        <v>6</v>
      </c>
      <c r="D32" s="246">
        <v>68</v>
      </c>
      <c r="E32" s="247">
        <v>2.2803487592219986</v>
      </c>
      <c r="F32" s="247">
        <v>2.2803487592219986</v>
      </c>
      <c r="G32" s="248">
        <v>25.95573440643863</v>
      </c>
      <c r="H32" s="237"/>
      <c r="J32" s="355"/>
      <c r="K32" s="245" t="s">
        <v>6</v>
      </c>
      <c r="L32" s="246">
        <v>4066</v>
      </c>
      <c r="M32" s="247">
        <v>1.6844529877705232</v>
      </c>
      <c r="N32" s="247">
        <v>1.6844529877705232</v>
      </c>
      <c r="O32" s="248">
        <v>30.773373545885395</v>
      </c>
      <c r="P32" s="237"/>
    </row>
    <row r="33" spans="2:16">
      <c r="B33" s="355"/>
      <c r="C33" s="245" t="s">
        <v>7</v>
      </c>
      <c r="D33" s="246">
        <v>318</v>
      </c>
      <c r="E33" s="247">
        <v>10.663983903420524</v>
      </c>
      <c r="F33" s="247">
        <v>10.663983903420524</v>
      </c>
      <c r="G33" s="248">
        <v>36.619718309859159</v>
      </c>
      <c r="H33" s="237"/>
      <c r="J33" s="355"/>
      <c r="K33" s="245" t="s">
        <v>7</v>
      </c>
      <c r="L33" s="246">
        <v>18822</v>
      </c>
      <c r="M33" s="247">
        <v>7.7975342193351675</v>
      </c>
      <c r="N33" s="247">
        <v>7.7975342193351675</v>
      </c>
      <c r="O33" s="248">
        <v>38.570907765220561</v>
      </c>
      <c r="P33" s="237"/>
    </row>
    <row r="34" spans="2:16" ht="33.75">
      <c r="B34" s="355"/>
      <c r="C34" s="245" t="s">
        <v>8</v>
      </c>
      <c r="D34" s="246">
        <v>68</v>
      </c>
      <c r="E34" s="247">
        <v>2.2803487592219986</v>
      </c>
      <c r="F34" s="247">
        <v>2.2803487592219986</v>
      </c>
      <c r="G34" s="248">
        <v>38.900067069081153</v>
      </c>
      <c r="H34" s="237"/>
      <c r="J34" s="355"/>
      <c r="K34" s="245" t="s">
        <v>8</v>
      </c>
      <c r="L34" s="246">
        <v>4402</v>
      </c>
      <c r="M34" s="247">
        <v>1.8236502833659229</v>
      </c>
      <c r="N34" s="247">
        <v>1.8236502833659229</v>
      </c>
      <c r="O34" s="248">
        <v>40.394558048586482</v>
      </c>
      <c r="P34" s="237"/>
    </row>
    <row r="35" spans="2:16" ht="22.5">
      <c r="B35" s="355"/>
      <c r="C35" s="245" t="s">
        <v>10</v>
      </c>
      <c r="D35" s="246">
        <v>327</v>
      </c>
      <c r="E35" s="247">
        <v>10.965794768611669</v>
      </c>
      <c r="F35" s="247">
        <v>10.965794768611669</v>
      </c>
      <c r="G35" s="248">
        <v>49.865861837692819</v>
      </c>
      <c r="H35" s="237"/>
      <c r="J35" s="355"/>
      <c r="K35" s="245" t="s">
        <v>10</v>
      </c>
      <c r="L35" s="246">
        <v>22392</v>
      </c>
      <c r="M35" s="247">
        <v>9.2765054850362905</v>
      </c>
      <c r="N35" s="247">
        <v>9.2765054850362905</v>
      </c>
      <c r="O35" s="248">
        <v>49.671063533622778</v>
      </c>
      <c r="P35" s="237"/>
    </row>
    <row r="36" spans="2:16">
      <c r="B36" s="355"/>
      <c r="C36" s="245" t="s">
        <v>14</v>
      </c>
      <c r="D36" s="246">
        <v>93</v>
      </c>
      <c r="E36" s="247">
        <v>3.1187122736418509</v>
      </c>
      <c r="F36" s="247">
        <v>3.1187122736418509</v>
      </c>
      <c r="G36" s="248">
        <v>52.984574111334673</v>
      </c>
      <c r="H36" s="237"/>
      <c r="J36" s="355"/>
      <c r="K36" s="245" t="s">
        <v>14</v>
      </c>
      <c r="L36" s="246">
        <v>7560</v>
      </c>
      <c r="M36" s="247">
        <v>3.1319391508964971</v>
      </c>
      <c r="N36" s="247">
        <v>3.1319391508964971</v>
      </c>
      <c r="O36" s="248">
        <v>52.803002684519271</v>
      </c>
      <c r="P36" s="237"/>
    </row>
    <row r="37" spans="2:16">
      <c r="B37" s="355"/>
      <c r="C37" s="245" t="s">
        <v>12</v>
      </c>
      <c r="D37" s="246">
        <v>201</v>
      </c>
      <c r="E37" s="247">
        <v>6.7404426559356132</v>
      </c>
      <c r="F37" s="247">
        <v>6.7404426559356132</v>
      </c>
      <c r="G37" s="248">
        <v>59.72501676727029</v>
      </c>
      <c r="H37" s="237"/>
      <c r="J37" s="355"/>
      <c r="K37" s="245" t="s">
        <v>12</v>
      </c>
      <c r="L37" s="246">
        <v>20378</v>
      </c>
      <c r="M37" s="247">
        <v>8.4421502667948172</v>
      </c>
      <c r="N37" s="247">
        <v>8.4421502667948172</v>
      </c>
      <c r="O37" s="248">
        <v>61.245152951314083</v>
      </c>
      <c r="P37" s="237"/>
    </row>
    <row r="38" spans="2:16">
      <c r="B38" s="355"/>
      <c r="C38" s="245" t="s">
        <v>13</v>
      </c>
      <c r="D38" s="246">
        <v>50</v>
      </c>
      <c r="E38" s="247">
        <v>1.6767270288397049</v>
      </c>
      <c r="F38" s="247">
        <v>1.6767270288397049</v>
      </c>
      <c r="G38" s="248">
        <v>61.401743796109997</v>
      </c>
      <c r="H38" s="237"/>
      <c r="J38" s="355"/>
      <c r="K38" s="245" t="s">
        <v>13</v>
      </c>
      <c r="L38" s="246">
        <v>3222</v>
      </c>
      <c r="M38" s="247">
        <v>1.3348026381201736</v>
      </c>
      <c r="N38" s="247">
        <v>1.3348026381201736</v>
      </c>
      <c r="O38" s="248">
        <v>62.579955589434263</v>
      </c>
      <c r="P38" s="237"/>
    </row>
    <row r="39" spans="2:16">
      <c r="B39" s="355"/>
      <c r="C39" s="245" t="s">
        <v>15</v>
      </c>
      <c r="D39" s="246">
        <v>284</v>
      </c>
      <c r="E39" s="247">
        <v>9.5238095238095237</v>
      </c>
      <c r="F39" s="247">
        <v>9.5238095238095237</v>
      </c>
      <c r="G39" s="248">
        <v>70.925553319919516</v>
      </c>
      <c r="H39" s="237"/>
      <c r="J39" s="355"/>
      <c r="K39" s="245" t="s">
        <v>15</v>
      </c>
      <c r="L39" s="246">
        <v>26042</v>
      </c>
      <c r="M39" s="247">
        <v>10.788618963974415</v>
      </c>
      <c r="N39" s="247">
        <v>10.788618963974415</v>
      </c>
      <c r="O39" s="248">
        <v>73.368574553408678</v>
      </c>
      <c r="P39" s="237"/>
    </row>
    <row r="40" spans="2:16">
      <c r="B40" s="355"/>
      <c r="C40" s="245" t="s">
        <v>19</v>
      </c>
      <c r="D40" s="246">
        <v>205</v>
      </c>
      <c r="E40" s="247">
        <v>6.8745808182427899</v>
      </c>
      <c r="F40" s="247">
        <v>6.8745808182427899</v>
      </c>
      <c r="G40" s="248">
        <v>77.800134138162306</v>
      </c>
      <c r="H40" s="237"/>
      <c r="J40" s="355"/>
      <c r="K40" s="245" t="s">
        <v>19</v>
      </c>
      <c r="L40" s="246">
        <v>15067</v>
      </c>
      <c r="M40" s="247">
        <v>6.2419215855234818</v>
      </c>
      <c r="N40" s="247">
        <v>6.2419215855234818</v>
      </c>
      <c r="O40" s="248">
        <v>79.610496138932163</v>
      </c>
      <c r="P40" s="237"/>
    </row>
    <row r="41" spans="2:16">
      <c r="B41" s="355"/>
      <c r="C41" s="245" t="s">
        <v>17</v>
      </c>
      <c r="D41" s="246">
        <v>75</v>
      </c>
      <c r="E41" s="247">
        <v>2.5150905432595576</v>
      </c>
      <c r="F41" s="247">
        <v>2.5150905432595576</v>
      </c>
      <c r="G41" s="248">
        <v>80.315224681421853</v>
      </c>
      <c r="H41" s="237"/>
      <c r="J41" s="355"/>
      <c r="K41" s="245" t="s">
        <v>17</v>
      </c>
      <c r="L41" s="246">
        <v>4648</v>
      </c>
      <c r="M41" s="247">
        <v>1.9255625890696979</v>
      </c>
      <c r="N41" s="247">
        <v>1.9255625890696979</v>
      </c>
      <c r="O41" s="248">
        <v>81.536058728001862</v>
      </c>
      <c r="P41" s="237"/>
    </row>
    <row r="42" spans="2:16">
      <c r="B42" s="355"/>
      <c r="C42" s="245" t="s">
        <v>18</v>
      </c>
      <c r="D42" s="246">
        <v>21</v>
      </c>
      <c r="E42" s="247">
        <v>0.70422535211267612</v>
      </c>
      <c r="F42" s="247">
        <v>0.70422535211267612</v>
      </c>
      <c r="G42" s="248">
        <v>81.01945003353454</v>
      </c>
      <c r="H42" s="237"/>
      <c r="J42" s="355"/>
      <c r="K42" s="245" t="s">
        <v>18</v>
      </c>
      <c r="L42" s="246">
        <v>913</v>
      </c>
      <c r="M42" s="247">
        <v>0.37823550856726212</v>
      </c>
      <c r="N42" s="247">
        <v>0.37823550856726212</v>
      </c>
      <c r="O42" s="248">
        <v>81.91429423656912</v>
      </c>
      <c r="P42" s="237"/>
    </row>
    <row r="43" spans="2:16">
      <c r="B43" s="355"/>
      <c r="C43" s="245" t="s">
        <v>20</v>
      </c>
      <c r="D43" s="246">
        <v>182</v>
      </c>
      <c r="E43" s="247">
        <v>6.103286384976526</v>
      </c>
      <c r="F43" s="247">
        <v>6.103286384976526</v>
      </c>
      <c r="G43" s="248">
        <v>87.122736418511067</v>
      </c>
      <c r="H43" s="237"/>
      <c r="J43" s="355"/>
      <c r="K43" s="245" t="s">
        <v>20</v>
      </c>
      <c r="L43" s="246">
        <v>16164</v>
      </c>
      <c r="M43" s="247">
        <v>6.6963841845358436</v>
      </c>
      <c r="N43" s="247">
        <v>6.6963841845358436</v>
      </c>
      <c r="O43" s="248">
        <v>88.610678421104964</v>
      </c>
      <c r="P43" s="237"/>
    </row>
    <row r="44" spans="2:16">
      <c r="B44" s="355"/>
      <c r="C44" s="245" t="s">
        <v>21</v>
      </c>
      <c r="D44" s="246">
        <v>26</v>
      </c>
      <c r="E44" s="247">
        <v>0.87189805499664663</v>
      </c>
      <c r="F44" s="247">
        <v>0.87189805499664663</v>
      </c>
      <c r="G44" s="248">
        <v>87.994634473507716</v>
      </c>
      <c r="H44" s="237"/>
      <c r="J44" s="355"/>
      <c r="K44" s="245" t="s">
        <v>21</v>
      </c>
      <c r="L44" s="246">
        <v>1484</v>
      </c>
      <c r="M44" s="247">
        <v>0.6147880555463493</v>
      </c>
      <c r="N44" s="247">
        <v>0.6147880555463493</v>
      </c>
      <c r="O44" s="248">
        <v>89.22546647665132</v>
      </c>
      <c r="P44" s="237"/>
    </row>
    <row r="45" spans="2:16">
      <c r="B45" s="355"/>
      <c r="C45" s="245" t="s">
        <v>22</v>
      </c>
      <c r="D45" s="246">
        <v>95</v>
      </c>
      <c r="E45" s="247">
        <v>3.1857813547954397</v>
      </c>
      <c r="F45" s="247">
        <v>3.1857813547954397</v>
      </c>
      <c r="G45" s="248">
        <v>91.180415828303154</v>
      </c>
      <c r="H45" s="237"/>
      <c r="J45" s="355"/>
      <c r="K45" s="245" t="s">
        <v>22</v>
      </c>
      <c r="L45" s="246">
        <v>4551</v>
      </c>
      <c r="M45" s="247">
        <v>1.8853776555198356</v>
      </c>
      <c r="N45" s="247">
        <v>1.8853776555198356</v>
      </c>
      <c r="O45" s="248">
        <v>91.110844132171138</v>
      </c>
      <c r="P45" s="237"/>
    </row>
    <row r="46" spans="2:16">
      <c r="B46" s="355"/>
      <c r="C46" s="245" t="s">
        <v>23</v>
      </c>
      <c r="D46" s="246">
        <v>194</v>
      </c>
      <c r="E46" s="247">
        <v>6.5057008718980551</v>
      </c>
      <c r="F46" s="247">
        <v>6.5057008718980551</v>
      </c>
      <c r="G46" s="248">
        <v>97.686116700201211</v>
      </c>
      <c r="H46" s="237"/>
      <c r="J46" s="355"/>
      <c r="K46" s="245" t="s">
        <v>23</v>
      </c>
      <c r="L46" s="246">
        <v>16083</v>
      </c>
      <c r="M46" s="247">
        <v>6.6628276936333801</v>
      </c>
      <c r="N46" s="247">
        <v>6.6628276936333801</v>
      </c>
      <c r="O46" s="248">
        <v>97.773671825804527</v>
      </c>
      <c r="P46" s="237"/>
    </row>
    <row r="47" spans="2:16">
      <c r="B47" s="355"/>
      <c r="C47" s="245" t="s">
        <v>24</v>
      </c>
      <c r="D47" s="246">
        <v>69</v>
      </c>
      <c r="E47" s="247">
        <v>2.3138832997987926</v>
      </c>
      <c r="F47" s="247">
        <v>2.3138832997987926</v>
      </c>
      <c r="G47" s="248">
        <v>100</v>
      </c>
      <c r="H47" s="237"/>
      <c r="J47" s="355"/>
      <c r="K47" s="245" t="s">
        <v>24</v>
      </c>
      <c r="L47" s="246">
        <v>5374</v>
      </c>
      <c r="M47" s="247">
        <v>2.2263281741954728</v>
      </c>
      <c r="N47" s="247">
        <v>2.2263281741954728</v>
      </c>
      <c r="O47" s="248">
        <v>100</v>
      </c>
      <c r="P47" s="237"/>
    </row>
    <row r="48" spans="2:16" ht="15.75" thickBot="1">
      <c r="B48" s="356"/>
      <c r="C48" s="249" t="s">
        <v>26</v>
      </c>
      <c r="D48" s="250">
        <v>2982</v>
      </c>
      <c r="E48" s="251">
        <v>100</v>
      </c>
      <c r="F48" s="251">
        <v>100</v>
      </c>
      <c r="G48" s="252"/>
      <c r="H48" s="237"/>
      <c r="J48" s="356"/>
      <c r="K48" s="249" t="s">
        <v>26</v>
      </c>
      <c r="L48" s="250">
        <v>241384</v>
      </c>
      <c r="M48" s="251">
        <v>100</v>
      </c>
      <c r="N48" s="251">
        <v>100</v>
      </c>
      <c r="O48" s="252"/>
      <c r="P48" s="237"/>
    </row>
    <row r="49" spans="7:15">
      <c r="G49" t="s">
        <v>207</v>
      </c>
      <c r="O49" t="s">
        <v>152</v>
      </c>
    </row>
  </sheetData>
  <mergeCells count="12">
    <mergeCell ref="B26:G26"/>
    <mergeCell ref="B27:C27"/>
    <mergeCell ref="B28:B48"/>
    <mergeCell ref="J26:O26"/>
    <mergeCell ref="B1:G1"/>
    <mergeCell ref="B2:C2"/>
    <mergeCell ref="B3:B23"/>
    <mergeCell ref="J27:K27"/>
    <mergeCell ref="J28:J48"/>
    <mergeCell ref="J1:O1"/>
    <mergeCell ref="J2:K2"/>
    <mergeCell ref="J3:J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Tab. RF.IS.1.4.1a-b-c-d</vt:lpstr>
      <vt:lpstr>RF.IS.1.4.1b</vt:lpstr>
      <vt:lpstr>RF.IS.1.4.1c</vt:lpstr>
      <vt:lpstr>RF.IS.1.4.1d</vt:lpstr>
      <vt:lpstr>ISTAT 16 senza IncMort</vt:lpstr>
      <vt:lpstr>2016 da spss</vt:lpstr>
      <vt:lpstr>DAti senza IM + im DA SPSS</vt:lpstr>
      <vt:lpstr>2018 con spss</vt:lpstr>
      <vt:lpstr>2019 con spss</vt:lpstr>
      <vt:lpstr>2020 con spss</vt:lpstr>
      <vt:lpstr>ISTAT per confronto</vt:lpstr>
    </vt:vector>
  </TitlesOfParts>
  <Company>Ministero delle Infrastrutture e dei Trasporti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2015-11-25T14:23:45Z</dcterms:created>
  <dcterms:modified xsi:type="dcterms:W3CDTF">2021-10-21T08:29:55Z</dcterms:modified>
</cp:coreProperties>
</file>